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/>
  </bookViews>
  <sheets>
    <sheet name="Calendarización 2019" sheetId="1" r:id="rId1"/>
  </sheets>
  <definedNames>
    <definedName name="_xlnm.Print_Titles" localSheetId="0">'Calendarización 2019'!$1:$5</definedName>
  </definedNames>
  <calcPr calcId="152511" fullCalcOnLoad="1"/>
</workbook>
</file>

<file path=xl/calcChain.xml><?xml version="1.0" encoding="utf-8"?>
<calcChain xmlns="http://schemas.openxmlformats.org/spreadsheetml/2006/main">
  <c r="N111" i="1" l="1"/>
  <c r="N110" i="1" s="1"/>
  <c r="N109" i="1" s="1"/>
  <c r="N108" i="1" s="1"/>
  <c r="N107" i="1" s="1"/>
  <c r="M111" i="1"/>
  <c r="L111" i="1"/>
  <c r="L110" i="1" s="1"/>
  <c r="L109" i="1" s="1"/>
  <c r="L108" i="1" s="1"/>
  <c r="K111" i="1"/>
  <c r="K110" i="1" s="1"/>
  <c r="K109" i="1" s="1"/>
  <c r="K108" i="1" s="1"/>
  <c r="J111" i="1"/>
  <c r="J110" i="1"/>
  <c r="I111" i="1"/>
  <c r="H111" i="1"/>
  <c r="H110" i="1" s="1"/>
  <c r="H109" i="1" s="1"/>
  <c r="H108" i="1" s="1"/>
  <c r="G111" i="1"/>
  <c r="G110" i="1"/>
  <c r="G109" i="1"/>
  <c r="G108" i="1"/>
  <c r="G107" i="1"/>
  <c r="F111" i="1"/>
  <c r="F110" i="1"/>
  <c r="E111" i="1"/>
  <c r="C111" i="1"/>
  <c r="C110" i="1"/>
  <c r="C109" i="1"/>
  <c r="C108" i="1"/>
  <c r="C107" i="1"/>
  <c r="M110" i="1"/>
  <c r="M109" i="1"/>
  <c r="M108" i="1" s="1"/>
  <c r="M107" i="1" s="1"/>
  <c r="I110" i="1"/>
  <c r="I109" i="1"/>
  <c r="I108" i="1" s="1"/>
  <c r="I107" i="1" s="1"/>
  <c r="E110" i="1"/>
  <c r="E109" i="1"/>
  <c r="E108" i="1"/>
  <c r="J109" i="1"/>
  <c r="J108" i="1"/>
  <c r="J107" i="1" s="1"/>
  <c r="F109" i="1"/>
  <c r="F108" i="1"/>
  <c r="F107" i="1"/>
  <c r="N99" i="1"/>
  <c r="N98" i="1" s="1"/>
  <c r="M99" i="1"/>
  <c r="M98" i="1" s="1"/>
  <c r="L99" i="1"/>
  <c r="K99" i="1"/>
  <c r="K98" i="1"/>
  <c r="J99" i="1"/>
  <c r="J98" i="1"/>
  <c r="I99" i="1"/>
  <c r="I98" i="1"/>
  <c r="H99" i="1"/>
  <c r="G99" i="1"/>
  <c r="G98" i="1" s="1"/>
  <c r="F99" i="1"/>
  <c r="F98" i="1" s="1"/>
  <c r="E99" i="1"/>
  <c r="E98" i="1" s="1"/>
  <c r="C99" i="1"/>
  <c r="C98" i="1" s="1"/>
  <c r="L98" i="1"/>
  <c r="H98" i="1"/>
  <c r="N96" i="1"/>
  <c r="M96" i="1"/>
  <c r="M95" i="1"/>
  <c r="M94" i="1" s="1"/>
  <c r="M84" i="1" s="1"/>
  <c r="M82" i="1" s="1"/>
  <c r="L96" i="1"/>
  <c r="K96" i="1"/>
  <c r="K95" i="1"/>
  <c r="K94" i="1"/>
  <c r="J96" i="1"/>
  <c r="I96" i="1"/>
  <c r="I95" i="1"/>
  <c r="I94" i="1" s="1"/>
  <c r="I84" i="1" s="1"/>
  <c r="I82" i="1" s="1"/>
  <c r="H96" i="1"/>
  <c r="G96" i="1"/>
  <c r="G95" i="1"/>
  <c r="G94" i="1"/>
  <c r="F96" i="1"/>
  <c r="E96" i="1"/>
  <c r="E95" i="1"/>
  <c r="E94" i="1"/>
  <c r="C96" i="1"/>
  <c r="L95" i="1"/>
  <c r="L94" i="1"/>
  <c r="J95" i="1"/>
  <c r="J94" i="1"/>
  <c r="H95" i="1"/>
  <c r="H94" i="1"/>
  <c r="F95" i="1"/>
  <c r="F94" i="1"/>
  <c r="C95" i="1"/>
  <c r="C94" i="1"/>
  <c r="N85" i="1"/>
  <c r="N83" i="1" s="1"/>
  <c r="M85" i="1"/>
  <c r="L85" i="1"/>
  <c r="K85" i="1"/>
  <c r="J85" i="1"/>
  <c r="I85" i="1"/>
  <c r="H85" i="1"/>
  <c r="G85" i="1"/>
  <c r="F85" i="1"/>
  <c r="E85" i="1"/>
  <c r="C85" i="1"/>
  <c r="M83" i="1"/>
  <c r="L83" i="1"/>
  <c r="K83" i="1"/>
  <c r="J83" i="1"/>
  <c r="I83" i="1"/>
  <c r="H83" i="1"/>
  <c r="G83" i="1"/>
  <c r="F83" i="1"/>
  <c r="E83" i="1"/>
  <c r="C83" i="1"/>
  <c r="N69" i="1"/>
  <c r="N68" i="1" s="1"/>
  <c r="M69" i="1"/>
  <c r="L69" i="1"/>
  <c r="L68" i="1"/>
  <c r="K69" i="1"/>
  <c r="K68" i="1" s="1"/>
  <c r="J69" i="1"/>
  <c r="J68" i="1" s="1"/>
  <c r="I69" i="1"/>
  <c r="I68" i="1" s="1"/>
  <c r="H69" i="1"/>
  <c r="H68" i="1" s="1"/>
  <c r="H6" i="1" s="1"/>
  <c r="G69" i="1"/>
  <c r="G68" i="1" s="1"/>
  <c r="F69" i="1"/>
  <c r="F68" i="1" s="1"/>
  <c r="E69" i="1"/>
  <c r="C69" i="1"/>
  <c r="C68" i="1"/>
  <c r="M68" i="1"/>
  <c r="E68" i="1"/>
  <c r="N54" i="1"/>
  <c r="N53" i="1"/>
  <c r="M54" i="1"/>
  <c r="L54" i="1"/>
  <c r="L53" i="1" s="1"/>
  <c r="K54" i="1"/>
  <c r="K53" i="1" s="1"/>
  <c r="J54" i="1"/>
  <c r="J53" i="1" s="1"/>
  <c r="I54" i="1"/>
  <c r="I53" i="1" s="1"/>
  <c r="H54" i="1"/>
  <c r="H53" i="1" s="1"/>
  <c r="G54" i="1"/>
  <c r="G53" i="1" s="1"/>
  <c r="F54" i="1"/>
  <c r="F53" i="1" s="1"/>
  <c r="E54" i="1"/>
  <c r="C54" i="1"/>
  <c r="C53" i="1"/>
  <c r="M53" i="1"/>
  <c r="E53" i="1"/>
  <c r="N52" i="1"/>
  <c r="N51" i="1" s="1"/>
  <c r="M52" i="1"/>
  <c r="L52" i="1"/>
  <c r="L51" i="1"/>
  <c r="K52" i="1"/>
  <c r="K51" i="1"/>
  <c r="J52" i="1"/>
  <c r="J51" i="1"/>
  <c r="I52" i="1"/>
  <c r="I51" i="1"/>
  <c r="H52" i="1"/>
  <c r="H51" i="1"/>
  <c r="G52" i="1"/>
  <c r="G51" i="1"/>
  <c r="F52" i="1"/>
  <c r="F51" i="1"/>
  <c r="E52" i="1"/>
  <c r="C52" i="1"/>
  <c r="C51" i="1" s="1"/>
  <c r="C6" i="1" s="1"/>
  <c r="C113" i="1" s="1"/>
  <c r="M51" i="1"/>
  <c r="E51" i="1"/>
  <c r="N35" i="1"/>
  <c r="M35" i="1"/>
  <c r="L35" i="1"/>
  <c r="K35" i="1"/>
  <c r="J35" i="1"/>
  <c r="I35" i="1"/>
  <c r="H35" i="1"/>
  <c r="G35" i="1"/>
  <c r="F35" i="1"/>
  <c r="E35" i="1"/>
  <c r="C35" i="1"/>
  <c r="N27" i="1"/>
  <c r="M27" i="1"/>
  <c r="L27" i="1"/>
  <c r="K27" i="1"/>
  <c r="J27" i="1"/>
  <c r="I27" i="1"/>
  <c r="H27" i="1"/>
  <c r="G27" i="1"/>
  <c r="F27" i="1"/>
  <c r="E27" i="1"/>
  <c r="C27" i="1"/>
  <c r="N20" i="1"/>
  <c r="M20" i="1"/>
  <c r="L20" i="1"/>
  <c r="K20" i="1"/>
  <c r="K19" i="1"/>
  <c r="K18" i="1" s="1"/>
  <c r="J20" i="1"/>
  <c r="I20" i="1"/>
  <c r="I19" i="1"/>
  <c r="I18" i="1" s="1"/>
  <c r="H20" i="1"/>
  <c r="G20" i="1"/>
  <c r="G19" i="1"/>
  <c r="G18" i="1" s="1"/>
  <c r="F20" i="1"/>
  <c r="E20" i="1"/>
  <c r="C20" i="1"/>
  <c r="M19" i="1"/>
  <c r="M18" i="1"/>
  <c r="E19" i="1"/>
  <c r="E18" i="1"/>
  <c r="N16" i="1"/>
  <c r="M16" i="1"/>
  <c r="L16" i="1"/>
  <c r="K16" i="1"/>
  <c r="J16" i="1"/>
  <c r="I16" i="1"/>
  <c r="H16" i="1"/>
  <c r="G16" i="1"/>
  <c r="F16" i="1"/>
  <c r="E16" i="1"/>
  <c r="C16" i="1"/>
  <c r="N13" i="1"/>
  <c r="M13" i="1"/>
  <c r="L13" i="1"/>
  <c r="K13" i="1"/>
  <c r="J13" i="1"/>
  <c r="I13" i="1"/>
  <c r="H13" i="1"/>
  <c r="G13" i="1"/>
  <c r="F13" i="1"/>
  <c r="E13" i="1"/>
  <c r="C13" i="1"/>
  <c r="N9" i="1"/>
  <c r="M9" i="1"/>
  <c r="L9" i="1"/>
  <c r="K9" i="1"/>
  <c r="J9" i="1"/>
  <c r="I9" i="1"/>
  <c r="H9" i="1"/>
  <c r="G9" i="1"/>
  <c r="F9" i="1"/>
  <c r="E9" i="1"/>
  <c r="C9" i="1"/>
  <c r="J8" i="1"/>
  <c r="J7" i="1" s="1"/>
  <c r="J6" i="1" s="1"/>
  <c r="J113" i="1" s="1"/>
  <c r="D9" i="1"/>
  <c r="D13" i="1"/>
  <c r="D16" i="1"/>
  <c r="D20" i="1"/>
  <c r="D27" i="1"/>
  <c r="D35" i="1"/>
  <c r="D54" i="1"/>
  <c r="D53" i="1"/>
  <c r="D69" i="1"/>
  <c r="D68" i="1"/>
  <c r="D85" i="1"/>
  <c r="D83" i="1"/>
  <c r="D96" i="1"/>
  <c r="D95" i="1"/>
  <c r="D94" i="1"/>
  <c r="D99" i="1"/>
  <c r="D98" i="1" s="1"/>
  <c r="D111" i="1"/>
  <c r="D110" i="1"/>
  <c r="D109" i="1"/>
  <c r="D108" i="1"/>
  <c r="D107" i="1"/>
  <c r="B9" i="1"/>
  <c r="B13" i="1"/>
  <c r="B16" i="1"/>
  <c r="B20" i="1"/>
  <c r="B27" i="1"/>
  <c r="B35" i="1"/>
  <c r="B48" i="1"/>
  <c r="B53" i="1"/>
  <c r="B54" i="1"/>
  <c r="B52" i="1"/>
  <c r="B51" i="1" s="1"/>
  <c r="B85" i="1"/>
  <c r="B83" i="1" s="1"/>
  <c r="B99" i="1"/>
  <c r="B69" i="1"/>
  <c r="B68" i="1"/>
  <c r="B96" i="1"/>
  <c r="B95" i="1"/>
  <c r="B94" i="1" s="1"/>
  <c r="B98" i="1"/>
  <c r="B111" i="1"/>
  <c r="B110" i="1"/>
  <c r="B109" i="1" s="1"/>
  <c r="B108" i="1" s="1"/>
  <c r="B107" i="1" s="1"/>
  <c r="F8" i="1"/>
  <c r="F7" i="1" s="1"/>
  <c r="F6" i="1" s="1"/>
  <c r="F113" i="1" s="1"/>
  <c r="N8" i="1"/>
  <c r="N7" i="1" s="1"/>
  <c r="N6" i="1" s="1"/>
  <c r="N113" i="1" s="1"/>
  <c r="G84" i="1"/>
  <c r="G82" i="1" s="1"/>
  <c r="B8" i="1"/>
  <c r="B7" i="1" s="1"/>
  <c r="E8" i="1"/>
  <c r="E7" i="1" s="1"/>
  <c r="E6" i="1" s="1"/>
  <c r="E113" i="1" s="1"/>
  <c r="G8" i="1"/>
  <c r="G7" i="1"/>
  <c r="G6" i="1" s="1"/>
  <c r="G113" i="1" s="1"/>
  <c r="I8" i="1"/>
  <c r="I7" i="1"/>
  <c r="I6" i="1" s="1"/>
  <c r="I113" i="1" s="1"/>
  <c r="K8" i="1"/>
  <c r="K7" i="1" s="1"/>
  <c r="K6" i="1" s="1"/>
  <c r="M8" i="1"/>
  <c r="M7" i="1" s="1"/>
  <c r="M6" i="1" s="1"/>
  <c r="M113" i="1" s="1"/>
  <c r="C8" i="1"/>
  <c r="C7" i="1"/>
  <c r="H8" i="1"/>
  <c r="H7" i="1"/>
  <c r="L8" i="1"/>
  <c r="L7" i="1" s="1"/>
  <c r="L6" i="1" s="1"/>
  <c r="C19" i="1"/>
  <c r="C18" i="1"/>
  <c r="F19" i="1"/>
  <c r="F18" i="1"/>
  <c r="H19" i="1"/>
  <c r="H18" i="1"/>
  <c r="J19" i="1"/>
  <c r="J18" i="1"/>
  <c r="L19" i="1"/>
  <c r="L18" i="1"/>
  <c r="N19" i="1"/>
  <c r="N95" i="1"/>
  <c r="E107" i="1"/>
  <c r="E84" i="1"/>
  <c r="E82" i="1" s="1"/>
  <c r="C84" i="1"/>
  <c r="C82" i="1" s="1"/>
  <c r="F84" i="1"/>
  <c r="F82" i="1" s="1"/>
  <c r="J84" i="1"/>
  <c r="J82" i="1" s="1"/>
  <c r="D8" i="1"/>
  <c r="D7" i="1" s="1"/>
  <c r="D6" i="1" s="1"/>
  <c r="D113" i="1" s="1"/>
  <c r="D19" i="1"/>
  <c r="D18" i="1" s="1"/>
  <c r="D52" i="1"/>
  <c r="D51" i="1" s="1"/>
  <c r="D84" i="1"/>
  <c r="D82" i="1" s="1"/>
  <c r="B19" i="1"/>
  <c r="B18" i="1" s="1"/>
  <c r="N18" i="1"/>
  <c r="N94" i="1"/>
  <c r="N84" i="1" s="1"/>
  <c r="N82" i="1" s="1"/>
  <c r="L113" i="1" l="1"/>
  <c r="B84" i="1"/>
  <c r="B82" i="1" s="1"/>
  <c r="H107" i="1"/>
  <c r="H84" i="1"/>
  <c r="H82" i="1" s="1"/>
  <c r="K107" i="1"/>
  <c r="K84" i="1"/>
  <c r="K82" i="1" s="1"/>
  <c r="K113" i="1"/>
  <c r="B6" i="1"/>
  <c r="B113" i="1" s="1"/>
  <c r="H113" i="1"/>
  <c r="L107" i="1"/>
  <c r="L84" i="1"/>
  <c r="L82" i="1" s="1"/>
</calcChain>
</file>

<file path=xl/sharedStrings.xml><?xml version="1.0" encoding="utf-8"?>
<sst xmlns="http://schemas.openxmlformats.org/spreadsheetml/2006/main" count="123" uniqueCount="119">
  <si>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</si>
  <si>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</si>
  <si>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</si>
  <si>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</si>
  <si>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</si>
  <si>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</si>
  <si>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</si>
  <si>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</si>
  <si>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</si>
  <si>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</si>
  <si>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</si>
  <si>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</si>
  <si>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</si>
  <si>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</si>
  <si>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 xml:space="preserve"> 1000000 IMPUESTOS</t>
  </si>
  <si>
    <t>I.1 IMPUESTOS SOBRE LOS INGRESOS</t>
  </si>
  <si>
    <t>I.2 IMPUESTOS SOBRE EL PATRIMONIO</t>
  </si>
  <si>
    <t>I.3 ACCESORIOS DE IMPUESTOS</t>
  </si>
  <si>
    <t>4000000 DERECHOS</t>
  </si>
  <si>
    <t>II.1. Derechos por servicios públicos:</t>
  </si>
  <si>
    <t>II.2. Derechos por registro, licencias y permisos diversos:</t>
  </si>
  <si>
    <t>II.3. Derechos en materia de desarrollo urbano y ecología</t>
  </si>
  <si>
    <t>1.- Concurso o licitación</t>
  </si>
  <si>
    <t>2.- Derecho por supervisión de obra pública.</t>
  </si>
  <si>
    <t>II.4. Derechos por servicios prestados en materia de seguridad pública y tránsito.</t>
  </si>
  <si>
    <t>II.5. ACCESORIOS DE DERECHOS</t>
  </si>
  <si>
    <t xml:space="preserve">5000000 PRODUCTOS </t>
  </si>
  <si>
    <t>III.1 PRODUCTOS DE TIPO CORRIENTE</t>
  </si>
  <si>
    <t>III.2  PRODUCTOS DE CAPITAL</t>
  </si>
  <si>
    <t>III.3  ACCESORIOS DE LOS PRODUCTOS</t>
  </si>
  <si>
    <t>6000000 APROVECHAMIENTOS</t>
  </si>
  <si>
    <t>8000000 PARTICIPACIONES Y APORTACIONES</t>
  </si>
  <si>
    <t>8100000 PARTICIPACIONES</t>
  </si>
  <si>
    <t>V.1  PARTICIPACIONES</t>
  </si>
  <si>
    <t>Fondo general de participaciones</t>
  </si>
  <si>
    <t>Impuesto sobre automóviles nuevos</t>
  </si>
  <si>
    <t>Impuesto especial sobre producción y servicios</t>
  </si>
  <si>
    <t>Incentivos a la venta final de gasolinas y diésel</t>
  </si>
  <si>
    <t>Compensación del impuesto sobre automóviles nuevos</t>
  </si>
  <si>
    <t>Fondo de compensación</t>
  </si>
  <si>
    <t>Fondo de fomento municipal</t>
  </si>
  <si>
    <t>Fondo de fiscalización y recaudación</t>
  </si>
  <si>
    <t>8200000 APORTACIONES</t>
  </si>
  <si>
    <t>2. Fondo de Aportaciones para el Fortalecimiento de los Municipios. FORTAMUN</t>
  </si>
  <si>
    <t>8300000 CONVENIOS</t>
  </si>
  <si>
    <t>VI. INGRESOS EXTRAORDINARIOS</t>
  </si>
  <si>
    <t xml:space="preserve">INGRESO DE CAPITAL </t>
  </si>
  <si>
    <t xml:space="preserve">INGRESO CORRIENTE </t>
  </si>
  <si>
    <t>I. IMPUESTOS</t>
  </si>
  <si>
    <t>V.2  APORTACIONES</t>
  </si>
  <si>
    <t>1.Fondo de Aportaciones para la Infraestructura Social Municipal. FISM</t>
  </si>
  <si>
    <t>3.    Estacionamiento en la vía pública.</t>
  </si>
  <si>
    <r>
      <t xml:space="preserve">MUNICIPIO DE </t>
    </r>
    <r>
      <rPr>
        <b/>
        <u/>
        <sz val="16"/>
        <rFont val="Arial Narrow"/>
        <family val="2"/>
      </rPr>
      <t>FRANCISCO I. MADERO,</t>
    </r>
    <r>
      <rPr>
        <b/>
        <sz val="16"/>
        <rFont val="Arial Narrow"/>
        <family val="2"/>
      </rPr>
      <t xml:space="preserve"> HGO.</t>
    </r>
  </si>
  <si>
    <r>
      <rPr>
        <sz val="14"/>
        <rFont val="Arial Narrow"/>
        <family val="2"/>
      </rPr>
      <t>CALENDARIO DE INGRESOS DEL EJERCICIO FISCAL 2019</t>
    </r>
    <r>
      <rPr>
        <b/>
        <sz val="14"/>
        <rFont val="Arial Narrow"/>
        <family val="2"/>
      </rPr>
      <t xml:space="preserve"> (CALENDARIZACIÓN DE RECAUDACIÓN 2019)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</si>
  <si>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los ingresos obtenidos por establecimientos de enseñanza particular.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</si>
  <si>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juegos permitidos, espectáculos públicos, diversiones y aparatos mecánicos o electromecánicos accionados por monedas o fichas.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</si>
  <si>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comercios ambulantes.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</si>
  <si>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predial.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</si>
  <si>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traslación de dominio y otras operaciones con bienes inmuebles.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</si>
  <si>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Recargos prediales</t>
    </r>
  </si>
  <si>
    <r>
      <t>II.</t>
    </r>
    <r>
      <rPr>
        <b/>
        <sz val="7"/>
        <color indexed="8"/>
        <rFont val="Arial Narrow"/>
        <family val="2"/>
      </rPr>
      <t xml:space="preserve">                  </t>
    </r>
    <r>
      <rPr>
        <b/>
        <sz val="11"/>
        <color indexed="8"/>
        <rFont val="Arial Narrow"/>
        <family val="2"/>
      </rPr>
      <t>DERECHOS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</si>
  <si>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alumbrado público.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</si>
  <si>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agua potable.</t>
    </r>
  </si>
  <si>
    <r>
      <t>3.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drenaje y alcantarillado.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</si>
  <si>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Derechos por uso de rastro, guarda y matanza de ganado, transporte e inspección sanitaria, revisión de fierros para marcar ganado y magueyes.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</si>
  <si>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y uso de panteones.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</si>
  <si>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limpia.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</si>
  <si>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registro familiar.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</si>
  <si>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certificaciones legalizaciones y expedición de copias certificadas.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</si>
  <si>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expedición y renovación de placa de funcionamiento de establecimientos comerciales e industriales.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</si>
  <si>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 de expedición de placas de bicicletas, motocicletas y vehículos de propulsión no mecánica.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</si>
  <si>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expedición, revalidación y canje de permisos o licencias para funcionamiento de establecimientos que enajenen o expendan bebidas alcohólicas.</t>
    </r>
  </si>
  <si>
    <r>
      <t>6.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expedición y revalidación de licencias o permisos para la colocación y emisión de anuncios publicitarios.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</si>
  <si>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 o permiso para la prestación del servicio de estacionamiento y pensiones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</si>
  <si>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alineamiento, deslinde y nomenclatura.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</si>
  <si>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realización y expedición de avalúos catastrales.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</si>
  <si>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la expedición de constancias y otorgamiento de licencias de uso de suelo, y autorización de fraccionamientos en sus diversas modalidades.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</si>
  <si>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licencias para construcción, reconstrucción, ampliación y demolición.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</si>
  <si>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de peritos en obras para construcción.</t>
    </r>
  </si>
  <si>
    <r>
      <t>6.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para la venta de lotes de terrenos en fraccionamiento.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</si>
  <si>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Otros derechos por servicios relacionados con el desarrollo urbano.</t>
    </r>
  </si>
  <si>
    <r>
      <t>8.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la participación en concursos, licitaciones y ejecución de obra pública.</t>
    </r>
  </si>
  <si>
    <r>
      <t>9.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Derechos por expedición de dictamen de impacto ambiental y otros servicios en materia ecológica.</t>
    </r>
  </si>
  <si>
    <r>
      <t>10.</t>
    </r>
    <r>
      <rPr>
        <sz val="7"/>
        <color indexed="8"/>
        <rFont val="Arial Narrow"/>
        <family val="2"/>
      </rPr>
      <t xml:space="preserve">                </t>
    </r>
    <r>
      <rPr>
        <sz val="11"/>
        <color indexed="8"/>
        <rFont val="Arial Narrow"/>
        <family val="2"/>
      </rPr>
      <t>Derecho especial para obras por cooperación.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</si>
  <si>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prestados en materia de seguridad pública y tránsito.</t>
    </r>
  </si>
  <si>
    <r>
      <t>III.</t>
    </r>
    <r>
      <rPr>
        <b/>
        <sz val="7"/>
        <color indexed="8"/>
        <rFont val="Arial Narrow"/>
        <family val="2"/>
      </rPr>
      <t xml:space="preserve">                </t>
    </r>
    <r>
      <rPr>
        <b/>
        <sz val="11"/>
        <color indexed="8"/>
        <rFont val="Arial Narrow"/>
        <family val="2"/>
      </rPr>
      <t>PRODUCTOS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</si>
  <si>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bienes muebles o inmuebles propiedad del Municipio:</t>
    </r>
  </si>
  <si>
    <r>
      <t>1.</t>
    </r>
    <r>
      <rPr>
        <sz val="7"/>
        <color indexed="8"/>
        <rFont val="Arial Narrow"/>
        <family val="2"/>
      </rPr>
      <t>  </t>
    </r>
    <r>
      <rPr>
        <sz val="11"/>
        <color indexed="8"/>
        <rFont val="Arial Narrow"/>
        <family val="2"/>
      </rPr>
      <t>Uso de plazas y pisos en las calles, pasajes y lugares públicos.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</si>
  <si>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Locales situados en el interior y exterior de los mercados.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</si>
  <si>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terrenos, montes, pastos y demás bienes del Municipio.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</si>
  <si>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Establecimientos y empresas del Municipio.</t>
    </r>
  </si>
  <si>
    <r>
      <t>3.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Expedición en copia simple o certificada, o reproducción de la información en dispositivos de almacenamiento, derivado del ejercicio del derecho de acceso a la información.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</si>
  <si>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Asistencia social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</si>
  <si>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Explotación o enajenación de cualquier naturaleza de los bienes propiedad del Municipio.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</si>
  <si>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Venta de bienes muebles e inmuebles propiedad del Municipio.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</si>
  <si>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Los Capitales y valores del Municipio y sus rendimientos.</t>
    </r>
  </si>
  <si>
    <r>
      <t>4.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Bienes de beneficencia.</t>
    </r>
  </si>
  <si>
    <r>
      <t>IV.</t>
    </r>
    <r>
      <rPr>
        <b/>
        <sz val="7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APROVECHAMIENTOS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</si>
  <si>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Intereses moratorios.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</si>
  <si>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Recargos.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</si>
  <si>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impuestas a los infractores de los reglamentos administrativos por bando de policía.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</si>
  <si>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federales no fiscales.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</si>
  <si>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Tesoros ocultos.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</si>
  <si>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Bienes y herencias vacantes.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</si>
  <si>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Donaciones hechas a favor del Municipio.</t>
    </r>
  </si>
  <si>
    <r>
      <t>8.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Cauciones y fianzas, cuya pérdida se declare por resolución firme a favor del Municipio.</t>
    </r>
  </si>
  <si>
    <r>
      <t>9.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Reintegros, incluidos los derivados de responsabilidad oficial.</t>
    </r>
  </si>
  <si>
    <r>
      <t>10.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Intereses.</t>
    </r>
  </si>
  <si>
    <r>
      <t>11.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Indemnización por daños a bienes municipales.</t>
    </r>
  </si>
  <si>
    <r>
      <t>12.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Rezagos de Ejercicios Fiscales anteriores.</t>
    </r>
  </si>
  <si>
    <r>
      <t>V.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PARTICIPACIONES Y APORTACIONES </t>
    </r>
  </si>
  <si>
    <r>
      <t>1.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Aportaciones 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</si>
  <si>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Los destinados por el congreso del estado para el pago de obras o servicios de urgente atención.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</si>
  <si>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Empréstitos o financiamientos.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</si>
  <si>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Apoyos financieros del gobierno federal o estatal.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</si>
  <si>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Impuestos y derechos extraordinarios.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</si>
  <si>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Las aportaciones para obras de beneficencia social</t>
    </r>
  </si>
  <si>
    <r>
      <t>6.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expropiaciones</t>
    </r>
  </si>
  <si>
    <r>
      <t>7.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Otras participaciones extraordinarias.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</si>
</sst>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_-* #,##0.00\ &quot;pta&quot;_-;\-* #,##0.00\ &quot;pta&quot;_-;_-* &quot;-&quot;??\ &quot;pta&quot;_-;_-@_-"/>
    <numFmt numFmtId="189" formatCode="#,##0.00_ ;[Red]\-#,##0.00\ "/>
  </numFmts>
  <fonts count="19" x14ac:knownFonts="1">
    <font>
      <sz val="10"/>
      <name val="Arial"/>
    </font>
    <font>
      <sz val="10"/>
      <name val="Arial"/>
    </font>
    <font>
      <b/>
      <sz val="16"/>
      <name val="Arial Narrow"/>
      <family val="2"/>
    </font>
    <font>
      <b/>
      <u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Arial Narrow"/>
      <family val="2"/>
    </font>
    <font>
      <b/>
      <sz val="14"/>
      <color rgb="FF0070C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186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/>
    </xf>
    <xf numFmtId="189" fontId="9" fillId="4" borderId="2" xfId="1" applyNumberFormat="1" applyFont="1" applyFill="1" applyBorder="1" applyAlignment="1">
      <alignment horizontal="right" wrapText="1"/>
    </xf>
    <xf numFmtId="0" fontId="10" fillId="4" borderId="2" xfId="0" applyNumberFormat="1" applyFont="1" applyFill="1" applyBorder="1" applyAlignment="1">
      <alignment wrapText="1"/>
    </xf>
    <xf numFmtId="189" fontId="10" fillId="4" borderId="2" xfId="1" applyNumberFormat="1" applyFont="1" applyFill="1" applyBorder="1" applyAlignment="1">
      <alignment horizontal="right" wrapText="1"/>
    </xf>
    <xf numFmtId="0" fontId="11" fillId="5" borderId="2" xfId="0" applyNumberFormat="1" applyFont="1" applyFill="1" applyBorder="1" applyAlignment="1">
      <alignment horizontal="left" vertical="center" wrapText="1"/>
    </xf>
    <xf numFmtId="189" fontId="11" fillId="5" borderId="2" xfId="0" applyNumberFormat="1" applyFont="1" applyFill="1" applyBorder="1" applyAlignment="1">
      <alignment horizontal="center" vertical="center" wrapText="1"/>
    </xf>
    <xf numFmtId="189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 wrapText="1"/>
    </xf>
    <xf numFmtId="189" fontId="12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vertical="center" wrapText="1"/>
    </xf>
    <xf numFmtId="0" fontId="11" fillId="6" borderId="2" xfId="0" applyNumberFormat="1" applyFont="1" applyFill="1" applyBorder="1" applyAlignment="1">
      <alignment horizontal="left" vertical="center" wrapText="1"/>
    </xf>
    <xf numFmtId="189" fontId="11" fillId="6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>
      <alignment vertical="center" wrapText="1"/>
    </xf>
    <xf numFmtId="0" fontId="11" fillId="6" borderId="2" xfId="0" applyNumberFormat="1" applyFont="1" applyFill="1" applyBorder="1" applyAlignment="1">
      <alignment horizontal="left" vertical="center"/>
    </xf>
    <xf numFmtId="0" fontId="10" fillId="4" borderId="2" xfId="0" applyNumberFormat="1" applyFont="1" applyFill="1" applyBorder="1" applyAlignment="1">
      <alignment horizontal="left" wrapText="1"/>
    </xf>
    <xf numFmtId="0" fontId="11" fillId="7" borderId="2" xfId="0" applyNumberFormat="1" applyFont="1" applyFill="1" applyBorder="1" applyAlignment="1">
      <alignment horizontal="left" vertical="center" wrapText="1"/>
    </xf>
    <xf numFmtId="189" fontId="11" fillId="7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center"/>
    </xf>
    <xf numFmtId="189" fontId="18" fillId="4" borderId="2" xfId="1" applyNumberFormat="1" applyFont="1" applyFill="1" applyBorder="1" applyAlignment="1">
      <alignment horizontal="right" wrapText="1"/>
    </xf>
    <xf numFmtId="0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0</xdr:row>
      <xdr:rowOff>25400</xdr:rowOff>
    </xdr:from>
    <xdr:ext cx="850900" cy="959557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5400"/>
          <a:ext cx="850900" cy="959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view="pageBreakPreview" topLeftCell="A81" zoomScale="75" zoomScaleNormal="75" zoomScaleSheetLayoutView="75" workbookViewId="0">
      <selection activeCell="A90" sqref="A90"/>
    </sheetView>
  </sheetViews>
  <sheetFormatPr baseColWidth="10" defaultRowHeight="12.75" x14ac:dyDescent="0.2"/>
  <cols>
    <col min="1" max="1" width="51.140625" style="28" customWidth="1"/>
    <col min="2" max="2" width="18.42578125" style="2" bestFit="1" customWidth="1"/>
    <col min="3" max="14" width="17" style="2" bestFit="1" customWidth="1"/>
    <col min="15" max="16384" width="11.42578125" style="2"/>
  </cols>
  <sheetData>
    <row r="1" spans="1:14" ht="20.25" x14ac:dyDescent="0.3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x14ac:dyDescent="0.25">
      <c r="A3" s="4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 customHeight="1" x14ac:dyDescent="0.2"/>
    <row r="5" spans="1:14" ht="30.75" customHeight="1" x14ac:dyDescent="0.2">
      <c r="A5" s="5"/>
      <c r="B5" s="6" t="s">
        <v>12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</row>
    <row r="6" spans="1:14" ht="16.5" x14ac:dyDescent="0.3">
      <c r="A6" s="7" t="s">
        <v>47</v>
      </c>
      <c r="B6" s="8">
        <f>SUM(B7+B18+B51+B68)+B85+B95+B99</f>
        <v>68937274.689999998</v>
      </c>
      <c r="C6" s="8">
        <f>SUM(C7+C18+C51+C68)+C85+C95+C99</f>
        <v>5744772.7500000009</v>
      </c>
      <c r="D6" s="8">
        <f>SUM(D7+D18+D51+D68)+D85+D95+D99</f>
        <v>5744772.7500000009</v>
      </c>
      <c r="E6" s="8">
        <f t="shared" ref="E6:N6" si="0">SUM(E7+E18+E51+E68)+E85+E95+E99</f>
        <v>5744772.7500000009</v>
      </c>
      <c r="F6" s="8">
        <f t="shared" si="0"/>
        <v>5744772.7500000009</v>
      </c>
      <c r="G6" s="8">
        <f t="shared" si="0"/>
        <v>5744772.7500000009</v>
      </c>
      <c r="H6" s="8">
        <f t="shared" si="0"/>
        <v>5744772.7500000009</v>
      </c>
      <c r="I6" s="8">
        <f t="shared" si="0"/>
        <v>5744772.7500000009</v>
      </c>
      <c r="J6" s="8">
        <f t="shared" si="0"/>
        <v>5744772.7500000009</v>
      </c>
      <c r="K6" s="8">
        <f t="shared" si="0"/>
        <v>5744772.7500000009</v>
      </c>
      <c r="L6" s="8">
        <f t="shared" si="0"/>
        <v>5744772.7500000009</v>
      </c>
      <c r="M6" s="8">
        <f t="shared" si="0"/>
        <v>5744772.7500000009</v>
      </c>
      <c r="N6" s="8">
        <f t="shared" si="0"/>
        <v>5744774.4400000004</v>
      </c>
    </row>
    <row r="7" spans="1:14" x14ac:dyDescent="0.2">
      <c r="A7" s="9" t="s">
        <v>14</v>
      </c>
      <c r="B7" s="10">
        <f>SUM(B8)</f>
        <v>2392224.16</v>
      </c>
      <c r="C7" s="10">
        <f>SUM(C8)</f>
        <v>199352</v>
      </c>
      <c r="D7" s="10">
        <f>SUM(D8)</f>
        <v>199352</v>
      </c>
      <c r="E7" s="10">
        <f t="shared" ref="E7:N7" si="1">SUM(E8)</f>
        <v>199352</v>
      </c>
      <c r="F7" s="10">
        <f t="shared" si="1"/>
        <v>199352</v>
      </c>
      <c r="G7" s="10">
        <f t="shared" si="1"/>
        <v>199352</v>
      </c>
      <c r="H7" s="10">
        <f t="shared" si="1"/>
        <v>199352</v>
      </c>
      <c r="I7" s="10">
        <f t="shared" si="1"/>
        <v>199352</v>
      </c>
      <c r="J7" s="10">
        <f t="shared" si="1"/>
        <v>199352</v>
      </c>
      <c r="K7" s="10">
        <f t="shared" si="1"/>
        <v>199352</v>
      </c>
      <c r="L7" s="10">
        <f t="shared" si="1"/>
        <v>199352</v>
      </c>
      <c r="M7" s="10">
        <f t="shared" si="1"/>
        <v>199352</v>
      </c>
      <c r="N7" s="10">
        <f t="shared" si="1"/>
        <v>199352.16</v>
      </c>
    </row>
    <row r="8" spans="1:14" ht="16.5" x14ac:dyDescent="0.2">
      <c r="A8" s="11" t="s">
        <v>48</v>
      </c>
      <c r="B8" s="12">
        <f>SUM(B9+B13+B16)</f>
        <v>2392224.16</v>
      </c>
      <c r="C8" s="12">
        <f>SUM(C9+C13+C16)</f>
        <v>199352</v>
      </c>
      <c r="D8" s="12">
        <f>SUM(D9+D13+D16)</f>
        <v>199352</v>
      </c>
      <c r="E8" s="12">
        <f t="shared" ref="E8:N8" si="2">SUM(E9+E13+E16)</f>
        <v>199352</v>
      </c>
      <c r="F8" s="12">
        <f t="shared" si="2"/>
        <v>199352</v>
      </c>
      <c r="G8" s="12">
        <f t="shared" si="2"/>
        <v>199352</v>
      </c>
      <c r="H8" s="12">
        <f t="shared" si="2"/>
        <v>199352</v>
      </c>
      <c r="I8" s="12">
        <f t="shared" si="2"/>
        <v>199352</v>
      </c>
      <c r="J8" s="12">
        <f t="shared" si="2"/>
        <v>199352</v>
      </c>
      <c r="K8" s="12">
        <f t="shared" si="2"/>
        <v>199352</v>
      </c>
      <c r="L8" s="12">
        <f t="shared" si="2"/>
        <v>199352</v>
      </c>
      <c r="M8" s="12">
        <f t="shared" si="2"/>
        <v>199352</v>
      </c>
      <c r="N8" s="12">
        <f t="shared" si="2"/>
        <v>199352.16</v>
      </c>
    </row>
    <row r="9" spans="1:14" ht="16.5" x14ac:dyDescent="0.2">
      <c r="A9" s="11" t="s">
        <v>15</v>
      </c>
      <c r="B9" s="13">
        <f>SUM(B10:B12)</f>
        <v>51036</v>
      </c>
      <c r="C9" s="13">
        <f>SUM(C10:C12)</f>
        <v>4253</v>
      </c>
      <c r="D9" s="13">
        <f>SUM(D10:D12)</f>
        <v>4253</v>
      </c>
      <c r="E9" s="13">
        <f t="shared" ref="E9:N9" si="3">SUM(E10:E12)</f>
        <v>4253</v>
      </c>
      <c r="F9" s="13">
        <f t="shared" si="3"/>
        <v>4253</v>
      </c>
      <c r="G9" s="13">
        <f t="shared" si="3"/>
        <v>4253</v>
      </c>
      <c r="H9" s="13">
        <f t="shared" si="3"/>
        <v>4253</v>
      </c>
      <c r="I9" s="13">
        <f t="shared" si="3"/>
        <v>4253</v>
      </c>
      <c r="J9" s="13">
        <f t="shared" si="3"/>
        <v>4253</v>
      </c>
      <c r="K9" s="13">
        <f t="shared" si="3"/>
        <v>4253</v>
      </c>
      <c r="L9" s="13">
        <f t="shared" si="3"/>
        <v>4253</v>
      </c>
      <c r="M9" s="13">
        <f t="shared" si="3"/>
        <v>4253</v>
      </c>
      <c r="N9" s="13">
        <f t="shared" si="3"/>
        <v>4253</v>
      </c>
    </row>
    <row r="10" spans="1:14" ht="33" hidden="1" x14ac:dyDescent="0.2">
      <c r="A10" s="14" t="s">
        <v>54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49.5" hidden="1" x14ac:dyDescent="0.2">
      <c r="A11" s="14" t="s">
        <v>55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16.5" x14ac:dyDescent="0.2">
      <c r="A12" s="14" t="s">
        <v>56</v>
      </c>
      <c r="B12" s="15">
        <v>51036</v>
      </c>
      <c r="C12" s="15">
        <v>4253</v>
      </c>
      <c r="D12" s="15">
        <v>4253</v>
      </c>
      <c r="E12" s="15">
        <v>4253</v>
      </c>
      <c r="F12" s="15">
        <v>4253</v>
      </c>
      <c r="G12" s="15">
        <v>4253</v>
      </c>
      <c r="H12" s="15">
        <v>4253</v>
      </c>
      <c r="I12" s="15">
        <v>4253</v>
      </c>
      <c r="J12" s="15">
        <v>4253</v>
      </c>
      <c r="K12" s="15">
        <v>4253</v>
      </c>
      <c r="L12" s="15">
        <v>4253</v>
      </c>
      <c r="M12" s="15">
        <v>4253</v>
      </c>
      <c r="N12" s="15">
        <v>4253</v>
      </c>
    </row>
    <row r="13" spans="1:14" ht="16.5" x14ac:dyDescent="0.2">
      <c r="A13" s="16" t="s">
        <v>16</v>
      </c>
      <c r="B13" s="13">
        <f>SUM(B14:B15)</f>
        <v>1363215.66</v>
      </c>
      <c r="C13" s="13">
        <f>SUM(C14:C15)</f>
        <v>113601.3</v>
      </c>
      <c r="D13" s="13">
        <f>SUM(D14:D15)</f>
        <v>113601.3</v>
      </c>
      <c r="E13" s="13">
        <f t="shared" ref="E13:N13" si="4">SUM(E14:E15)</f>
        <v>113601.3</v>
      </c>
      <c r="F13" s="13">
        <f t="shared" si="4"/>
        <v>113601.3</v>
      </c>
      <c r="G13" s="13">
        <f t="shared" si="4"/>
        <v>113601.3</v>
      </c>
      <c r="H13" s="13">
        <f t="shared" si="4"/>
        <v>113601.3</v>
      </c>
      <c r="I13" s="13">
        <f t="shared" si="4"/>
        <v>113601.3</v>
      </c>
      <c r="J13" s="13">
        <f t="shared" si="4"/>
        <v>113601.3</v>
      </c>
      <c r="K13" s="13">
        <f t="shared" si="4"/>
        <v>113601.3</v>
      </c>
      <c r="L13" s="13">
        <f t="shared" si="4"/>
        <v>113601.3</v>
      </c>
      <c r="M13" s="13">
        <f t="shared" si="4"/>
        <v>113601.3</v>
      </c>
      <c r="N13" s="13">
        <f t="shared" si="4"/>
        <v>113601.36</v>
      </c>
    </row>
    <row r="14" spans="1:14" ht="16.5" x14ac:dyDescent="0.2">
      <c r="A14" s="14" t="s">
        <v>57</v>
      </c>
      <c r="B14" s="15">
        <v>1305693.6599999999</v>
      </c>
      <c r="C14" s="15">
        <v>108807.8</v>
      </c>
      <c r="D14" s="15">
        <v>108807.8</v>
      </c>
      <c r="E14" s="15">
        <v>108807.8</v>
      </c>
      <c r="F14" s="15">
        <v>108807.8</v>
      </c>
      <c r="G14" s="15">
        <v>108807.8</v>
      </c>
      <c r="H14" s="15">
        <v>108807.8</v>
      </c>
      <c r="I14" s="15">
        <v>108807.8</v>
      </c>
      <c r="J14" s="15">
        <v>108807.8</v>
      </c>
      <c r="K14" s="15">
        <v>108807.8</v>
      </c>
      <c r="L14" s="15">
        <v>108807.8</v>
      </c>
      <c r="M14" s="15">
        <v>108807.8</v>
      </c>
      <c r="N14" s="15">
        <v>108807.86</v>
      </c>
    </row>
    <row r="15" spans="1:14" ht="33" x14ac:dyDescent="0.2">
      <c r="A15" s="14" t="s">
        <v>58</v>
      </c>
      <c r="B15" s="15">
        <v>57522</v>
      </c>
      <c r="C15" s="15">
        <v>4793.5</v>
      </c>
      <c r="D15" s="15">
        <v>4793.5</v>
      </c>
      <c r="E15" s="15">
        <v>4793.5</v>
      </c>
      <c r="F15" s="15">
        <v>4793.5</v>
      </c>
      <c r="G15" s="15">
        <v>4793.5</v>
      </c>
      <c r="H15" s="15">
        <v>4793.5</v>
      </c>
      <c r="I15" s="15">
        <v>4793.5</v>
      </c>
      <c r="J15" s="15">
        <v>4793.5</v>
      </c>
      <c r="K15" s="15">
        <v>4793.5</v>
      </c>
      <c r="L15" s="15">
        <v>4793.5</v>
      </c>
      <c r="M15" s="15">
        <v>4793.5</v>
      </c>
      <c r="N15" s="15">
        <v>4793.5</v>
      </c>
    </row>
    <row r="16" spans="1:14" ht="16.5" x14ac:dyDescent="0.2">
      <c r="A16" s="16" t="s">
        <v>17</v>
      </c>
      <c r="B16" s="13">
        <f>SUM(B17)</f>
        <v>977972.5</v>
      </c>
      <c r="C16" s="13">
        <f>SUM(C17)</f>
        <v>81497.7</v>
      </c>
      <c r="D16" s="13">
        <f>SUM(D17)</f>
        <v>81497.7</v>
      </c>
      <c r="E16" s="13">
        <f t="shared" ref="E16:N16" si="5">SUM(E17)</f>
        <v>81497.7</v>
      </c>
      <c r="F16" s="13">
        <f t="shared" si="5"/>
        <v>81497.7</v>
      </c>
      <c r="G16" s="13">
        <f t="shared" si="5"/>
        <v>81497.7</v>
      </c>
      <c r="H16" s="13">
        <f t="shared" si="5"/>
        <v>81497.7</v>
      </c>
      <c r="I16" s="13">
        <f t="shared" si="5"/>
        <v>81497.7</v>
      </c>
      <c r="J16" s="13">
        <f t="shared" si="5"/>
        <v>81497.7</v>
      </c>
      <c r="K16" s="13">
        <f t="shared" si="5"/>
        <v>81497.7</v>
      </c>
      <c r="L16" s="13">
        <f t="shared" si="5"/>
        <v>81497.7</v>
      </c>
      <c r="M16" s="13">
        <f t="shared" si="5"/>
        <v>81497.7</v>
      </c>
      <c r="N16" s="13">
        <f t="shared" si="5"/>
        <v>81497.8</v>
      </c>
    </row>
    <row r="17" spans="1:14" ht="16.5" x14ac:dyDescent="0.2">
      <c r="A17" s="14" t="s">
        <v>59</v>
      </c>
      <c r="B17" s="15">
        <v>977972.5</v>
      </c>
      <c r="C17" s="15">
        <v>81497.7</v>
      </c>
      <c r="D17" s="15">
        <v>81497.7</v>
      </c>
      <c r="E17" s="15">
        <v>81497.7</v>
      </c>
      <c r="F17" s="15">
        <v>81497.7</v>
      </c>
      <c r="G17" s="15">
        <v>81497.7</v>
      </c>
      <c r="H17" s="15">
        <v>81497.7</v>
      </c>
      <c r="I17" s="15">
        <v>81497.7</v>
      </c>
      <c r="J17" s="15">
        <v>81497.7</v>
      </c>
      <c r="K17" s="15">
        <v>81497.7</v>
      </c>
      <c r="L17" s="15">
        <v>81497.7</v>
      </c>
      <c r="M17" s="15">
        <v>81497.7</v>
      </c>
      <c r="N17" s="15">
        <v>81497.8</v>
      </c>
    </row>
    <row r="18" spans="1:14" x14ac:dyDescent="0.2">
      <c r="A18" s="9" t="s">
        <v>18</v>
      </c>
      <c r="B18" s="10">
        <f>SUM(B19)</f>
        <v>4205065</v>
      </c>
      <c r="C18" s="10">
        <f>SUM(C19)</f>
        <v>350422.03</v>
      </c>
      <c r="D18" s="10">
        <f>SUM(D19)</f>
        <v>350422.03</v>
      </c>
      <c r="E18" s="10">
        <f t="shared" ref="E18:N18" si="6">SUM(E19)</f>
        <v>350422.03</v>
      </c>
      <c r="F18" s="10">
        <f t="shared" si="6"/>
        <v>350422.03</v>
      </c>
      <c r="G18" s="10">
        <f t="shared" si="6"/>
        <v>350422.03</v>
      </c>
      <c r="H18" s="10">
        <f t="shared" si="6"/>
        <v>350422.03</v>
      </c>
      <c r="I18" s="10">
        <f t="shared" si="6"/>
        <v>350422.03</v>
      </c>
      <c r="J18" s="10">
        <f t="shared" si="6"/>
        <v>350422.03</v>
      </c>
      <c r="K18" s="10">
        <f t="shared" si="6"/>
        <v>350422.03</v>
      </c>
      <c r="L18" s="10">
        <f t="shared" si="6"/>
        <v>350422.03</v>
      </c>
      <c r="M18" s="10">
        <f t="shared" si="6"/>
        <v>350422.03</v>
      </c>
      <c r="N18" s="10">
        <f t="shared" si="6"/>
        <v>350422.66999999993</v>
      </c>
    </row>
    <row r="19" spans="1:14" ht="16.5" x14ac:dyDescent="0.2">
      <c r="A19" s="17" t="s">
        <v>60</v>
      </c>
      <c r="B19" s="18">
        <f>SUM(B20+B27+B35)</f>
        <v>4205065</v>
      </c>
      <c r="C19" s="18">
        <f>SUM(C20+C27+C35)</f>
        <v>350422.03</v>
      </c>
      <c r="D19" s="18">
        <f>SUM(D20+D27+D35)</f>
        <v>350422.03</v>
      </c>
      <c r="E19" s="18">
        <f t="shared" ref="E19:N19" si="7">SUM(E20+E27+E35)</f>
        <v>350422.03</v>
      </c>
      <c r="F19" s="18">
        <f t="shared" si="7"/>
        <v>350422.03</v>
      </c>
      <c r="G19" s="18">
        <f t="shared" si="7"/>
        <v>350422.03</v>
      </c>
      <c r="H19" s="18">
        <f t="shared" si="7"/>
        <v>350422.03</v>
      </c>
      <c r="I19" s="18">
        <f t="shared" si="7"/>
        <v>350422.03</v>
      </c>
      <c r="J19" s="18">
        <f t="shared" si="7"/>
        <v>350422.03</v>
      </c>
      <c r="K19" s="18">
        <f t="shared" si="7"/>
        <v>350422.03</v>
      </c>
      <c r="L19" s="18">
        <f t="shared" si="7"/>
        <v>350422.03</v>
      </c>
      <c r="M19" s="18">
        <f t="shared" si="7"/>
        <v>350422.03</v>
      </c>
      <c r="N19" s="18">
        <f t="shared" si="7"/>
        <v>350422.66999999993</v>
      </c>
    </row>
    <row r="20" spans="1:14" ht="16.5" x14ac:dyDescent="0.2">
      <c r="A20" s="16" t="s">
        <v>19</v>
      </c>
      <c r="B20" s="13">
        <f>SUM(B21:B26)</f>
        <v>641389</v>
      </c>
      <c r="C20" s="13">
        <f>SUM(C21:C26)</f>
        <v>53449.070000000007</v>
      </c>
      <c r="D20" s="13">
        <f>SUM(D21:D26)</f>
        <v>53449.070000000007</v>
      </c>
      <c r="E20" s="13">
        <f t="shared" ref="E20:N20" si="8">SUM(E21:E26)</f>
        <v>53449.070000000007</v>
      </c>
      <c r="F20" s="13">
        <f t="shared" si="8"/>
        <v>53449.070000000007</v>
      </c>
      <c r="G20" s="13">
        <f t="shared" si="8"/>
        <v>53449.070000000007</v>
      </c>
      <c r="H20" s="13">
        <f t="shared" si="8"/>
        <v>53449.070000000007</v>
      </c>
      <c r="I20" s="13">
        <f t="shared" si="8"/>
        <v>53449.070000000007</v>
      </c>
      <c r="J20" s="13">
        <f t="shared" si="8"/>
        <v>53449.070000000007</v>
      </c>
      <c r="K20" s="13">
        <f t="shared" si="8"/>
        <v>53449.070000000007</v>
      </c>
      <c r="L20" s="13">
        <f t="shared" si="8"/>
        <v>53449.070000000007</v>
      </c>
      <c r="M20" s="13">
        <f t="shared" si="8"/>
        <v>53449.070000000007</v>
      </c>
      <c r="N20" s="13">
        <f t="shared" si="8"/>
        <v>53449.229999999996</v>
      </c>
    </row>
    <row r="21" spans="1:14" ht="16.5" hidden="1" x14ac:dyDescent="0.2">
      <c r="A21" s="14" t="s">
        <v>61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16.5" x14ac:dyDescent="0.2">
      <c r="A22" s="14" t="s">
        <v>62</v>
      </c>
      <c r="B22" s="15">
        <v>482595.5</v>
      </c>
      <c r="C22" s="15">
        <v>40216.29</v>
      </c>
      <c r="D22" s="15">
        <v>40216.29</v>
      </c>
      <c r="E22" s="15">
        <v>40216.29</v>
      </c>
      <c r="F22" s="15">
        <v>40216.29</v>
      </c>
      <c r="G22" s="15">
        <v>40216.29</v>
      </c>
      <c r="H22" s="15">
        <v>40216.29</v>
      </c>
      <c r="I22" s="15">
        <v>40216.29</v>
      </c>
      <c r="J22" s="15">
        <v>40216.29</v>
      </c>
      <c r="K22" s="15">
        <v>40216.29</v>
      </c>
      <c r="L22" s="15">
        <v>40216.29</v>
      </c>
      <c r="M22" s="15">
        <v>40216.29</v>
      </c>
      <c r="N22" s="15">
        <v>40216.31</v>
      </c>
    </row>
    <row r="23" spans="1:14" ht="16.5" x14ac:dyDescent="0.2">
      <c r="A23" s="14" t="s">
        <v>63</v>
      </c>
      <c r="B23" s="15">
        <v>10000</v>
      </c>
      <c r="C23" s="15">
        <v>833.33</v>
      </c>
      <c r="D23" s="15">
        <v>833.33</v>
      </c>
      <c r="E23" s="15">
        <v>833.33</v>
      </c>
      <c r="F23" s="15">
        <v>833.33</v>
      </c>
      <c r="G23" s="15">
        <v>833.33</v>
      </c>
      <c r="H23" s="15">
        <v>833.33</v>
      </c>
      <c r="I23" s="15">
        <v>833.33</v>
      </c>
      <c r="J23" s="15">
        <v>833.33</v>
      </c>
      <c r="K23" s="15">
        <v>833.33</v>
      </c>
      <c r="L23" s="15">
        <v>833.33</v>
      </c>
      <c r="M23" s="15">
        <v>833.33</v>
      </c>
      <c r="N23" s="15">
        <v>833.37</v>
      </c>
    </row>
    <row r="24" spans="1:14" ht="49.5" hidden="1" x14ac:dyDescent="0.2">
      <c r="A24" s="14" t="s">
        <v>64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16.5" x14ac:dyDescent="0.2">
      <c r="A25" s="14" t="s">
        <v>65</v>
      </c>
      <c r="B25" s="15">
        <v>148793.5</v>
      </c>
      <c r="C25" s="15">
        <v>12399.45</v>
      </c>
      <c r="D25" s="15">
        <v>12399.45</v>
      </c>
      <c r="E25" s="15">
        <v>12399.45</v>
      </c>
      <c r="F25" s="15">
        <v>12399.45</v>
      </c>
      <c r="G25" s="15">
        <v>12399.45</v>
      </c>
      <c r="H25" s="15">
        <v>12399.45</v>
      </c>
      <c r="I25" s="15">
        <v>12399.45</v>
      </c>
      <c r="J25" s="15">
        <v>12399.45</v>
      </c>
      <c r="K25" s="15">
        <v>12399.45</v>
      </c>
      <c r="L25" s="15">
        <v>12399.45</v>
      </c>
      <c r="M25" s="15">
        <v>12399.45</v>
      </c>
      <c r="N25" s="15">
        <v>12399.55</v>
      </c>
    </row>
    <row r="26" spans="1:14" ht="16.5" hidden="1" x14ac:dyDescent="0.2">
      <c r="A26" s="14" t="s">
        <v>66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5" customHeight="1" x14ac:dyDescent="0.2">
      <c r="A27" s="16" t="s">
        <v>20</v>
      </c>
      <c r="B27" s="13">
        <f>SUM(B28:B34)</f>
        <v>2827012</v>
      </c>
      <c r="C27" s="13">
        <f>SUM(C28:C34)</f>
        <v>235584.31000000003</v>
      </c>
      <c r="D27" s="13">
        <f>SUM(D28:D34)</f>
        <v>235584.31000000003</v>
      </c>
      <c r="E27" s="13">
        <f t="shared" ref="E27:N27" si="9">SUM(E28:E34)</f>
        <v>235584.31000000003</v>
      </c>
      <c r="F27" s="13">
        <f t="shared" si="9"/>
        <v>235584.31000000003</v>
      </c>
      <c r="G27" s="13">
        <f t="shared" si="9"/>
        <v>235584.31000000003</v>
      </c>
      <c r="H27" s="13">
        <f t="shared" si="9"/>
        <v>235584.31000000003</v>
      </c>
      <c r="I27" s="13">
        <f t="shared" si="9"/>
        <v>235584.31000000003</v>
      </c>
      <c r="J27" s="13">
        <f t="shared" si="9"/>
        <v>235584.31000000003</v>
      </c>
      <c r="K27" s="13">
        <f t="shared" si="9"/>
        <v>235584.31000000003</v>
      </c>
      <c r="L27" s="13">
        <f t="shared" si="9"/>
        <v>235584.31000000003</v>
      </c>
      <c r="M27" s="13">
        <f t="shared" si="9"/>
        <v>235584.31000000003</v>
      </c>
      <c r="N27" s="13">
        <f t="shared" si="9"/>
        <v>235584.58999999997</v>
      </c>
    </row>
    <row r="28" spans="1:14" ht="16.5" x14ac:dyDescent="0.2">
      <c r="A28" s="19" t="s">
        <v>67</v>
      </c>
      <c r="B28" s="15">
        <v>143503</v>
      </c>
      <c r="C28" s="15">
        <v>11958.58</v>
      </c>
      <c r="D28" s="15">
        <v>11958.58</v>
      </c>
      <c r="E28" s="15">
        <v>11958.58</v>
      </c>
      <c r="F28" s="15">
        <v>11958.58</v>
      </c>
      <c r="G28" s="15">
        <v>11958.58</v>
      </c>
      <c r="H28" s="15">
        <v>11958.58</v>
      </c>
      <c r="I28" s="15">
        <v>11958.58</v>
      </c>
      <c r="J28" s="15">
        <v>11958.58</v>
      </c>
      <c r="K28" s="15">
        <v>11958.58</v>
      </c>
      <c r="L28" s="15">
        <v>11958.58</v>
      </c>
      <c r="M28" s="15">
        <v>11958.58</v>
      </c>
      <c r="N28" s="15">
        <v>11958.62</v>
      </c>
    </row>
    <row r="29" spans="1:14" ht="33" x14ac:dyDescent="0.2">
      <c r="A29" s="14" t="s">
        <v>68</v>
      </c>
      <c r="B29" s="15">
        <v>1850148.5</v>
      </c>
      <c r="C29" s="15">
        <v>154179.04</v>
      </c>
      <c r="D29" s="15">
        <v>154179.04</v>
      </c>
      <c r="E29" s="15">
        <v>154179.04</v>
      </c>
      <c r="F29" s="15">
        <v>154179.04</v>
      </c>
      <c r="G29" s="15">
        <v>154179.04</v>
      </c>
      <c r="H29" s="15">
        <v>154179.04</v>
      </c>
      <c r="I29" s="15">
        <v>154179.04</v>
      </c>
      <c r="J29" s="15">
        <v>154179.04</v>
      </c>
      <c r="K29" s="15">
        <v>154179.04</v>
      </c>
      <c r="L29" s="15">
        <v>154179.04</v>
      </c>
      <c r="M29" s="15">
        <v>154179.04</v>
      </c>
      <c r="N29" s="15">
        <v>154179.06</v>
      </c>
    </row>
    <row r="30" spans="1:14" ht="49.5" x14ac:dyDescent="0.2">
      <c r="A30" s="14" t="s">
        <v>69</v>
      </c>
      <c r="B30" s="15">
        <v>745387</v>
      </c>
      <c r="C30" s="15">
        <v>62115.58</v>
      </c>
      <c r="D30" s="15">
        <v>62115.58</v>
      </c>
      <c r="E30" s="15">
        <v>62115.58</v>
      </c>
      <c r="F30" s="15">
        <v>62115.58</v>
      </c>
      <c r="G30" s="15">
        <v>62115.58</v>
      </c>
      <c r="H30" s="15">
        <v>62115.58</v>
      </c>
      <c r="I30" s="15">
        <v>62115.58</v>
      </c>
      <c r="J30" s="15">
        <v>62115.58</v>
      </c>
      <c r="K30" s="15">
        <v>62115.58</v>
      </c>
      <c r="L30" s="15">
        <v>62115.58</v>
      </c>
      <c r="M30" s="15">
        <v>62115.58</v>
      </c>
      <c r="N30" s="15">
        <v>62115.62</v>
      </c>
    </row>
    <row r="31" spans="1:14" ht="49.5" hidden="1" x14ac:dyDescent="0.2">
      <c r="A31" s="14" t="s">
        <v>70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49.5" x14ac:dyDescent="0.2">
      <c r="A32" s="14" t="s">
        <v>71</v>
      </c>
      <c r="B32" s="15">
        <v>87563</v>
      </c>
      <c r="C32" s="15">
        <v>7296.91</v>
      </c>
      <c r="D32" s="15">
        <v>7296.91</v>
      </c>
      <c r="E32" s="15">
        <v>7296.91</v>
      </c>
      <c r="F32" s="15">
        <v>7296.91</v>
      </c>
      <c r="G32" s="15">
        <v>7296.91</v>
      </c>
      <c r="H32" s="15">
        <v>7296.91</v>
      </c>
      <c r="I32" s="15">
        <v>7296.91</v>
      </c>
      <c r="J32" s="15">
        <v>7296.91</v>
      </c>
      <c r="K32" s="15">
        <v>7296.91</v>
      </c>
      <c r="L32" s="15">
        <v>7296.91</v>
      </c>
      <c r="M32" s="15">
        <v>7296.91</v>
      </c>
      <c r="N32" s="15">
        <v>7296.99</v>
      </c>
    </row>
    <row r="33" spans="1:14" ht="49.5" hidden="1" x14ac:dyDescent="0.2">
      <c r="A33" s="14" t="s">
        <v>72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33" x14ac:dyDescent="0.2">
      <c r="A34" s="14" t="s">
        <v>73</v>
      </c>
      <c r="B34" s="15">
        <v>410.5</v>
      </c>
      <c r="C34" s="15">
        <v>34.200000000000003</v>
      </c>
      <c r="D34" s="15">
        <v>34.200000000000003</v>
      </c>
      <c r="E34" s="15">
        <v>34.200000000000003</v>
      </c>
      <c r="F34" s="15">
        <v>34.200000000000003</v>
      </c>
      <c r="G34" s="15">
        <v>34.200000000000003</v>
      </c>
      <c r="H34" s="15">
        <v>34.200000000000003</v>
      </c>
      <c r="I34" s="15">
        <v>34.200000000000003</v>
      </c>
      <c r="J34" s="15">
        <v>34.200000000000003</v>
      </c>
      <c r="K34" s="15">
        <v>34.200000000000003</v>
      </c>
      <c r="L34" s="15">
        <v>34.200000000000003</v>
      </c>
      <c r="M34" s="15">
        <v>34.200000000000003</v>
      </c>
      <c r="N34" s="15">
        <v>34.299999999999997</v>
      </c>
    </row>
    <row r="35" spans="1:14" ht="15" customHeight="1" x14ac:dyDescent="0.2">
      <c r="A35" s="16" t="s">
        <v>21</v>
      </c>
      <c r="B35" s="13">
        <f>SUM(B36:B43)+B46+B47</f>
        <v>736664</v>
      </c>
      <c r="C35" s="13">
        <f>SUM(C36:C43)+C46+C47</f>
        <v>61388.650000000009</v>
      </c>
      <c r="D35" s="13">
        <f>SUM(D36:D43)+D46+D47</f>
        <v>61388.650000000009</v>
      </c>
      <c r="E35" s="13">
        <f t="shared" ref="E35:N35" si="10">SUM(E36:E43)+E46+E47</f>
        <v>61388.650000000009</v>
      </c>
      <c r="F35" s="13">
        <f t="shared" si="10"/>
        <v>61388.650000000009</v>
      </c>
      <c r="G35" s="13">
        <f t="shared" si="10"/>
        <v>61388.650000000009</v>
      </c>
      <c r="H35" s="13">
        <f t="shared" si="10"/>
        <v>61388.650000000009</v>
      </c>
      <c r="I35" s="13">
        <f t="shared" si="10"/>
        <v>61388.650000000009</v>
      </c>
      <c r="J35" s="13">
        <f t="shared" si="10"/>
        <v>61388.650000000009</v>
      </c>
      <c r="K35" s="13">
        <f t="shared" si="10"/>
        <v>61388.650000000009</v>
      </c>
      <c r="L35" s="13">
        <f t="shared" si="10"/>
        <v>61388.650000000009</v>
      </c>
      <c r="M35" s="13">
        <f t="shared" si="10"/>
        <v>61388.650000000009</v>
      </c>
      <c r="N35" s="13">
        <f t="shared" si="10"/>
        <v>61388.85</v>
      </c>
    </row>
    <row r="36" spans="1:14" ht="16.5" hidden="1" x14ac:dyDescent="0.2">
      <c r="A36" s="14" t="s">
        <v>74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33" x14ac:dyDescent="0.2">
      <c r="A37" s="14" t="s">
        <v>75</v>
      </c>
      <c r="B37" s="15">
        <v>646728</v>
      </c>
      <c r="C37" s="15">
        <v>53894</v>
      </c>
      <c r="D37" s="15">
        <v>53894</v>
      </c>
      <c r="E37" s="15">
        <v>53894</v>
      </c>
      <c r="F37" s="15">
        <v>53894</v>
      </c>
      <c r="G37" s="15">
        <v>53894</v>
      </c>
      <c r="H37" s="15">
        <v>53894</v>
      </c>
      <c r="I37" s="15">
        <v>53894</v>
      </c>
      <c r="J37" s="15">
        <v>53894</v>
      </c>
      <c r="K37" s="15">
        <v>53894</v>
      </c>
      <c r="L37" s="15">
        <v>53894</v>
      </c>
      <c r="M37" s="15">
        <v>53894</v>
      </c>
      <c r="N37" s="15">
        <v>53894</v>
      </c>
    </row>
    <row r="38" spans="1:14" ht="49.5" x14ac:dyDescent="0.2">
      <c r="A38" s="14" t="s">
        <v>76</v>
      </c>
      <c r="B38" s="15">
        <v>78524</v>
      </c>
      <c r="C38" s="15">
        <v>6543.66</v>
      </c>
      <c r="D38" s="15">
        <v>6543.66</v>
      </c>
      <c r="E38" s="15">
        <v>6543.66</v>
      </c>
      <c r="F38" s="15">
        <v>6543.66</v>
      </c>
      <c r="G38" s="15">
        <v>6543.66</v>
      </c>
      <c r="H38" s="15">
        <v>6543.66</v>
      </c>
      <c r="I38" s="15">
        <v>6543.66</v>
      </c>
      <c r="J38" s="15">
        <v>6543.66</v>
      </c>
      <c r="K38" s="15">
        <v>6543.66</v>
      </c>
      <c r="L38" s="15">
        <v>6543.66</v>
      </c>
      <c r="M38" s="15">
        <v>6543.66</v>
      </c>
      <c r="N38" s="15">
        <v>6543.74</v>
      </c>
    </row>
    <row r="39" spans="1:14" ht="33" x14ac:dyDescent="0.2">
      <c r="A39" s="14" t="s">
        <v>77</v>
      </c>
      <c r="B39" s="15">
        <v>7112</v>
      </c>
      <c r="C39" s="15">
        <v>592.66</v>
      </c>
      <c r="D39" s="15">
        <v>592.66</v>
      </c>
      <c r="E39" s="15">
        <v>592.66</v>
      </c>
      <c r="F39" s="15">
        <v>592.66</v>
      </c>
      <c r="G39" s="15">
        <v>592.66</v>
      </c>
      <c r="H39" s="15">
        <v>592.66</v>
      </c>
      <c r="I39" s="15">
        <v>592.66</v>
      </c>
      <c r="J39" s="15">
        <v>592.66</v>
      </c>
      <c r="K39" s="15">
        <v>592.66</v>
      </c>
      <c r="L39" s="15">
        <v>592.66</v>
      </c>
      <c r="M39" s="15">
        <v>592.66</v>
      </c>
      <c r="N39" s="15">
        <v>592.74</v>
      </c>
    </row>
    <row r="40" spans="1:14" ht="33" hidden="1" x14ac:dyDescent="0.2">
      <c r="A40" s="14" t="s">
        <v>78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33" hidden="1" x14ac:dyDescent="0.2">
      <c r="A41" s="14" t="s">
        <v>79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33" x14ac:dyDescent="0.2">
      <c r="A42" s="14" t="s">
        <v>80</v>
      </c>
      <c r="B42" s="15">
        <v>4300</v>
      </c>
      <c r="C42" s="15">
        <v>358.33</v>
      </c>
      <c r="D42" s="15">
        <v>358.33</v>
      </c>
      <c r="E42" s="15">
        <v>358.33</v>
      </c>
      <c r="F42" s="15">
        <v>358.33</v>
      </c>
      <c r="G42" s="15">
        <v>358.33</v>
      </c>
      <c r="H42" s="15">
        <v>358.33</v>
      </c>
      <c r="I42" s="15">
        <v>358.33</v>
      </c>
      <c r="J42" s="15">
        <v>358.33</v>
      </c>
      <c r="K42" s="15">
        <v>358.33</v>
      </c>
      <c r="L42" s="15">
        <v>358.33</v>
      </c>
      <c r="M42" s="15">
        <v>358.33</v>
      </c>
      <c r="N42" s="15">
        <v>358.37</v>
      </c>
    </row>
    <row r="43" spans="1:14" ht="33" hidden="1" x14ac:dyDescent="0.2">
      <c r="A43" s="14" t="s">
        <v>81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6.5" hidden="1" x14ac:dyDescent="0.2">
      <c r="A44" s="14" t="s">
        <v>22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16.5" hidden="1" x14ac:dyDescent="0.2">
      <c r="A45" s="14" t="s">
        <v>23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33" hidden="1" x14ac:dyDescent="0.2">
      <c r="A46" s="14" t="s">
        <v>82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16.5" hidden="1" x14ac:dyDescent="0.2">
      <c r="A47" s="14" t="s">
        <v>83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33" hidden="1" x14ac:dyDescent="0.2">
      <c r="A48" s="16" t="s">
        <v>24</v>
      </c>
      <c r="B48" s="13">
        <f>SUM(B49)</f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ht="33" hidden="1" x14ac:dyDescent="0.2">
      <c r="A49" s="14" t="s">
        <v>84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16.5" hidden="1" x14ac:dyDescent="0.2">
      <c r="A50" s="16" t="s">
        <v>25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2">
      <c r="A51" s="9" t="s">
        <v>26</v>
      </c>
      <c r="B51" s="10">
        <f>SUM(B52)</f>
        <v>1183213</v>
      </c>
      <c r="C51" s="10">
        <f>SUM(C52)</f>
        <v>98601.07</v>
      </c>
      <c r="D51" s="10">
        <f>SUM(D52)</f>
        <v>98601.07</v>
      </c>
      <c r="E51" s="10">
        <f t="shared" ref="E51:N51" si="11">SUM(E52)</f>
        <v>98601.07</v>
      </c>
      <c r="F51" s="10">
        <f t="shared" si="11"/>
        <v>98601.07</v>
      </c>
      <c r="G51" s="10">
        <f t="shared" si="11"/>
        <v>98601.07</v>
      </c>
      <c r="H51" s="10">
        <f t="shared" si="11"/>
        <v>98601.07</v>
      </c>
      <c r="I51" s="10">
        <f t="shared" si="11"/>
        <v>98601.07</v>
      </c>
      <c r="J51" s="10">
        <f t="shared" si="11"/>
        <v>98601.07</v>
      </c>
      <c r="K51" s="10">
        <f t="shared" si="11"/>
        <v>98601.07</v>
      </c>
      <c r="L51" s="10">
        <f t="shared" si="11"/>
        <v>98601.07</v>
      </c>
      <c r="M51" s="10">
        <f t="shared" si="11"/>
        <v>98601.07</v>
      </c>
      <c r="N51" s="10">
        <f t="shared" si="11"/>
        <v>98601.23</v>
      </c>
    </row>
    <row r="52" spans="1:14" ht="16.5" x14ac:dyDescent="0.2">
      <c r="A52" s="17" t="s">
        <v>85</v>
      </c>
      <c r="B52" s="18">
        <f>SUM(B61+B54)</f>
        <v>1183213</v>
      </c>
      <c r="C52" s="18">
        <f>SUM(C61+C54)</f>
        <v>98601.07</v>
      </c>
      <c r="D52" s="18">
        <f>SUM(D61+D54)</f>
        <v>98601.07</v>
      </c>
      <c r="E52" s="18">
        <f t="shared" ref="E52:N52" si="12">SUM(E61+E54)</f>
        <v>98601.07</v>
      </c>
      <c r="F52" s="18">
        <f t="shared" si="12"/>
        <v>98601.07</v>
      </c>
      <c r="G52" s="18">
        <f t="shared" si="12"/>
        <v>98601.07</v>
      </c>
      <c r="H52" s="18">
        <f t="shared" si="12"/>
        <v>98601.07</v>
      </c>
      <c r="I52" s="18">
        <f t="shared" si="12"/>
        <v>98601.07</v>
      </c>
      <c r="J52" s="18">
        <f t="shared" si="12"/>
        <v>98601.07</v>
      </c>
      <c r="K52" s="18">
        <f t="shared" si="12"/>
        <v>98601.07</v>
      </c>
      <c r="L52" s="18">
        <f t="shared" si="12"/>
        <v>98601.07</v>
      </c>
      <c r="M52" s="18">
        <f t="shared" si="12"/>
        <v>98601.07</v>
      </c>
      <c r="N52" s="18">
        <f t="shared" si="12"/>
        <v>98601.23</v>
      </c>
    </row>
    <row r="53" spans="1:14" ht="16.5" x14ac:dyDescent="0.2">
      <c r="A53" s="16" t="s">
        <v>27</v>
      </c>
      <c r="B53" s="13">
        <f>SUM(B54)</f>
        <v>822703</v>
      </c>
      <c r="C53" s="13">
        <f>SUM(C54)</f>
        <v>68558.570000000007</v>
      </c>
      <c r="D53" s="13">
        <f>SUM(D54)</f>
        <v>68558.570000000007</v>
      </c>
      <c r="E53" s="13">
        <f t="shared" ref="E53:N53" si="13">SUM(E54)</f>
        <v>68558.570000000007</v>
      </c>
      <c r="F53" s="13">
        <f t="shared" si="13"/>
        <v>68558.570000000007</v>
      </c>
      <c r="G53" s="13">
        <f t="shared" si="13"/>
        <v>68558.570000000007</v>
      </c>
      <c r="H53" s="13">
        <f t="shared" si="13"/>
        <v>68558.570000000007</v>
      </c>
      <c r="I53" s="13">
        <f t="shared" si="13"/>
        <v>68558.570000000007</v>
      </c>
      <c r="J53" s="13">
        <f t="shared" si="13"/>
        <v>68558.570000000007</v>
      </c>
      <c r="K53" s="13">
        <f t="shared" si="13"/>
        <v>68558.570000000007</v>
      </c>
      <c r="L53" s="13">
        <f t="shared" si="13"/>
        <v>68558.570000000007</v>
      </c>
      <c r="M53" s="13">
        <f t="shared" si="13"/>
        <v>68558.570000000007</v>
      </c>
      <c r="N53" s="13">
        <f t="shared" si="13"/>
        <v>68558.73</v>
      </c>
    </row>
    <row r="54" spans="1:14" ht="33" x14ac:dyDescent="0.2">
      <c r="A54" s="14" t="s">
        <v>86</v>
      </c>
      <c r="B54" s="15">
        <f>SUM(B55:B58)</f>
        <v>822703</v>
      </c>
      <c r="C54" s="15">
        <f>SUM(C55:C58)</f>
        <v>68558.570000000007</v>
      </c>
      <c r="D54" s="15">
        <f>SUM(D55:D58)</f>
        <v>68558.570000000007</v>
      </c>
      <c r="E54" s="15">
        <f t="shared" ref="E54:N54" si="14">SUM(E55:E58)</f>
        <v>68558.570000000007</v>
      </c>
      <c r="F54" s="15">
        <f t="shared" si="14"/>
        <v>68558.570000000007</v>
      </c>
      <c r="G54" s="15">
        <f t="shared" si="14"/>
        <v>68558.570000000007</v>
      </c>
      <c r="H54" s="15">
        <f t="shared" si="14"/>
        <v>68558.570000000007</v>
      </c>
      <c r="I54" s="15">
        <f t="shared" si="14"/>
        <v>68558.570000000007</v>
      </c>
      <c r="J54" s="15">
        <f t="shared" si="14"/>
        <v>68558.570000000007</v>
      </c>
      <c r="K54" s="15">
        <f t="shared" si="14"/>
        <v>68558.570000000007</v>
      </c>
      <c r="L54" s="15">
        <f t="shared" si="14"/>
        <v>68558.570000000007</v>
      </c>
      <c r="M54" s="15">
        <f t="shared" si="14"/>
        <v>68558.570000000007</v>
      </c>
      <c r="N54" s="15">
        <f t="shared" si="14"/>
        <v>68558.73</v>
      </c>
    </row>
    <row r="55" spans="1:14" ht="33" x14ac:dyDescent="0.2">
      <c r="A55" s="14" t="s">
        <v>87</v>
      </c>
      <c r="B55" s="15">
        <v>648655</v>
      </c>
      <c r="C55" s="15">
        <v>54054.58</v>
      </c>
      <c r="D55" s="15">
        <v>54054.58</v>
      </c>
      <c r="E55" s="15">
        <v>54054.58</v>
      </c>
      <c r="F55" s="15">
        <v>54054.58</v>
      </c>
      <c r="G55" s="15">
        <v>54054.58</v>
      </c>
      <c r="H55" s="15">
        <v>54054.58</v>
      </c>
      <c r="I55" s="15">
        <v>54054.58</v>
      </c>
      <c r="J55" s="15">
        <v>54054.58</v>
      </c>
      <c r="K55" s="15">
        <v>54054.58</v>
      </c>
      <c r="L55" s="15">
        <v>54054.58</v>
      </c>
      <c r="M55" s="15">
        <v>54054.58</v>
      </c>
      <c r="N55" s="15">
        <v>54054.62</v>
      </c>
    </row>
    <row r="56" spans="1:14" ht="16.5" x14ac:dyDescent="0.2">
      <c r="A56" s="14" t="s">
        <v>88</v>
      </c>
      <c r="B56" s="15">
        <v>82679</v>
      </c>
      <c r="C56" s="15">
        <v>6889.91</v>
      </c>
      <c r="D56" s="15">
        <v>6889.91</v>
      </c>
      <c r="E56" s="15">
        <v>6889.91</v>
      </c>
      <c r="F56" s="15">
        <v>6889.91</v>
      </c>
      <c r="G56" s="15">
        <v>6889.91</v>
      </c>
      <c r="H56" s="15">
        <v>6889.91</v>
      </c>
      <c r="I56" s="15">
        <v>6889.91</v>
      </c>
      <c r="J56" s="15">
        <v>6889.91</v>
      </c>
      <c r="K56" s="15">
        <v>6889.91</v>
      </c>
      <c r="L56" s="15">
        <v>6889.91</v>
      </c>
      <c r="M56" s="15">
        <v>6889.91</v>
      </c>
      <c r="N56" s="15">
        <v>6889.99</v>
      </c>
    </row>
    <row r="57" spans="1:14" ht="16.5" hidden="1" x14ac:dyDescent="0.2">
      <c r="A57" s="20" t="s">
        <v>51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33" x14ac:dyDescent="0.2">
      <c r="A58" s="14" t="s">
        <v>89</v>
      </c>
      <c r="B58" s="15">
        <v>91369</v>
      </c>
      <c r="C58" s="15">
        <v>7614.08</v>
      </c>
      <c r="D58" s="15">
        <v>7614.08</v>
      </c>
      <c r="E58" s="15">
        <v>7614.08</v>
      </c>
      <c r="F58" s="15">
        <v>7614.08</v>
      </c>
      <c r="G58" s="15">
        <v>7614.08</v>
      </c>
      <c r="H58" s="15">
        <v>7614.08</v>
      </c>
      <c r="I58" s="15">
        <v>7614.08</v>
      </c>
      <c r="J58" s="15">
        <v>7614.08</v>
      </c>
      <c r="K58" s="15">
        <v>7614.08</v>
      </c>
      <c r="L58" s="15">
        <v>7614.08</v>
      </c>
      <c r="M58" s="15">
        <v>7614.08</v>
      </c>
      <c r="N58" s="15">
        <v>7614.12</v>
      </c>
    </row>
    <row r="59" spans="1:14" ht="16.5" hidden="1" x14ac:dyDescent="0.2">
      <c r="A59" s="14" t="s">
        <v>90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ht="66" hidden="1" x14ac:dyDescent="0.2">
      <c r="A60" s="20" t="s">
        <v>91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6.5" x14ac:dyDescent="0.2">
      <c r="A61" s="14" t="s">
        <v>92</v>
      </c>
      <c r="B61" s="15">
        <v>360510</v>
      </c>
      <c r="C61" s="15">
        <v>30042.5</v>
      </c>
      <c r="D61" s="15">
        <v>30042.5</v>
      </c>
      <c r="E61" s="15">
        <v>30042.5</v>
      </c>
      <c r="F61" s="15">
        <v>30042.5</v>
      </c>
      <c r="G61" s="15">
        <v>30042.5</v>
      </c>
      <c r="H61" s="15">
        <v>30042.5</v>
      </c>
      <c r="I61" s="15">
        <v>30042.5</v>
      </c>
      <c r="J61" s="15">
        <v>30042.5</v>
      </c>
      <c r="K61" s="15">
        <v>30042.5</v>
      </c>
      <c r="L61" s="15">
        <v>30042.5</v>
      </c>
      <c r="M61" s="15">
        <v>30042.5</v>
      </c>
      <c r="N61" s="15">
        <v>30042.5</v>
      </c>
    </row>
    <row r="62" spans="1:14" ht="16.5" hidden="1" x14ac:dyDescent="0.2">
      <c r="A62" s="16" t="s">
        <v>28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ht="33" hidden="1" x14ac:dyDescent="0.2">
      <c r="A63" s="14" t="s">
        <v>93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33" hidden="1" x14ac:dyDescent="0.2">
      <c r="A64" s="14" t="s">
        <v>94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ht="16.5" hidden="1" x14ac:dyDescent="0.2">
      <c r="A65" s="14" t="s">
        <v>95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</row>
    <row r="66" spans="1:14" ht="16.5" hidden="1" x14ac:dyDescent="0.2">
      <c r="A66" s="14" t="s">
        <v>96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6.5" hidden="1" x14ac:dyDescent="0.2">
      <c r="A67" s="16" t="s">
        <v>29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x14ac:dyDescent="0.2">
      <c r="A68" s="9" t="s">
        <v>30</v>
      </c>
      <c r="B68" s="10">
        <f>SUM(B69)</f>
        <v>1820232.53</v>
      </c>
      <c r="C68" s="10">
        <f>SUM(C69)</f>
        <v>151686.03</v>
      </c>
      <c r="D68" s="10">
        <f>SUM(D69)</f>
        <v>151686.03</v>
      </c>
      <c r="E68" s="10">
        <f t="shared" ref="E68:N68" si="15">SUM(E69)</f>
        <v>151686.03</v>
      </c>
      <c r="F68" s="10">
        <f t="shared" si="15"/>
        <v>151686.03</v>
      </c>
      <c r="G68" s="10">
        <f t="shared" si="15"/>
        <v>151686.03</v>
      </c>
      <c r="H68" s="10">
        <f t="shared" si="15"/>
        <v>151686.03</v>
      </c>
      <c r="I68" s="10">
        <f t="shared" si="15"/>
        <v>151686.03</v>
      </c>
      <c r="J68" s="10">
        <f t="shared" si="15"/>
        <v>151686.03</v>
      </c>
      <c r="K68" s="10">
        <f t="shared" si="15"/>
        <v>151686.03</v>
      </c>
      <c r="L68" s="10">
        <f t="shared" si="15"/>
        <v>151686.03</v>
      </c>
      <c r="M68" s="10">
        <f t="shared" si="15"/>
        <v>151686.03</v>
      </c>
      <c r="N68" s="10">
        <f t="shared" si="15"/>
        <v>151686.20000000001</v>
      </c>
    </row>
    <row r="69" spans="1:14" ht="16.5" x14ac:dyDescent="0.2">
      <c r="A69" s="21" t="s">
        <v>97</v>
      </c>
      <c r="B69" s="18">
        <f>SUM(B70:B81)</f>
        <v>1820232.53</v>
      </c>
      <c r="C69" s="18">
        <f>SUM(C70:C81)</f>
        <v>151686.03</v>
      </c>
      <c r="D69" s="18">
        <f>SUM(D70:D81)</f>
        <v>151686.03</v>
      </c>
      <c r="E69" s="18">
        <f t="shared" ref="E69:N69" si="16">SUM(E70:E81)</f>
        <v>151686.03</v>
      </c>
      <c r="F69" s="18">
        <f t="shared" si="16"/>
        <v>151686.03</v>
      </c>
      <c r="G69" s="18">
        <f t="shared" si="16"/>
        <v>151686.03</v>
      </c>
      <c r="H69" s="18">
        <f t="shared" si="16"/>
        <v>151686.03</v>
      </c>
      <c r="I69" s="18">
        <f t="shared" si="16"/>
        <v>151686.03</v>
      </c>
      <c r="J69" s="18">
        <f t="shared" si="16"/>
        <v>151686.03</v>
      </c>
      <c r="K69" s="18">
        <f t="shared" si="16"/>
        <v>151686.03</v>
      </c>
      <c r="L69" s="18">
        <f t="shared" si="16"/>
        <v>151686.03</v>
      </c>
      <c r="M69" s="18">
        <f t="shared" si="16"/>
        <v>151686.03</v>
      </c>
      <c r="N69" s="18">
        <f t="shared" si="16"/>
        <v>151686.20000000001</v>
      </c>
    </row>
    <row r="70" spans="1:14" ht="16.5" hidden="1" x14ac:dyDescent="0.2">
      <c r="A70" s="14" t="s">
        <v>98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</row>
    <row r="71" spans="1:14" ht="16.5" x14ac:dyDescent="0.2">
      <c r="A71" s="14" t="s">
        <v>99</v>
      </c>
      <c r="B71" s="15">
        <v>136769</v>
      </c>
      <c r="C71" s="15">
        <v>11397.41</v>
      </c>
      <c r="D71" s="15">
        <v>11397.41</v>
      </c>
      <c r="E71" s="15">
        <v>11397.41</v>
      </c>
      <c r="F71" s="15">
        <v>11397.41</v>
      </c>
      <c r="G71" s="15">
        <v>11397.41</v>
      </c>
      <c r="H71" s="15">
        <v>11397.41</v>
      </c>
      <c r="I71" s="15">
        <v>11397.41</v>
      </c>
      <c r="J71" s="15">
        <v>11397.41</v>
      </c>
      <c r="K71" s="15">
        <v>11397.41</v>
      </c>
      <c r="L71" s="15">
        <v>11397.41</v>
      </c>
      <c r="M71" s="15">
        <v>11397.41</v>
      </c>
      <c r="N71" s="15">
        <v>11397.49</v>
      </c>
    </row>
    <row r="72" spans="1:14" ht="33" x14ac:dyDescent="0.2">
      <c r="A72" s="14" t="s">
        <v>100</v>
      </c>
      <c r="B72" s="15">
        <v>227806</v>
      </c>
      <c r="C72" s="15">
        <v>18983.830000000002</v>
      </c>
      <c r="D72" s="15">
        <v>18983.830000000002</v>
      </c>
      <c r="E72" s="15">
        <v>18983.830000000002</v>
      </c>
      <c r="F72" s="15">
        <v>18983.830000000002</v>
      </c>
      <c r="G72" s="15">
        <v>18983.830000000002</v>
      </c>
      <c r="H72" s="15">
        <v>18983.830000000002</v>
      </c>
      <c r="I72" s="15">
        <v>18983.830000000002</v>
      </c>
      <c r="J72" s="15">
        <v>18983.830000000002</v>
      </c>
      <c r="K72" s="15">
        <v>18983.830000000002</v>
      </c>
      <c r="L72" s="15">
        <v>18983.830000000002</v>
      </c>
      <c r="M72" s="15">
        <v>18983.830000000002</v>
      </c>
      <c r="N72" s="15">
        <v>18983.87</v>
      </c>
    </row>
    <row r="73" spans="1:14" ht="16.5" x14ac:dyDescent="0.2">
      <c r="A73" s="14" t="s">
        <v>101</v>
      </c>
      <c r="B73" s="15">
        <v>2700</v>
      </c>
      <c r="C73" s="15">
        <v>225</v>
      </c>
      <c r="D73" s="15">
        <v>225</v>
      </c>
      <c r="E73" s="15">
        <v>225</v>
      </c>
      <c r="F73" s="15">
        <v>225</v>
      </c>
      <c r="G73" s="15">
        <v>225</v>
      </c>
      <c r="H73" s="15">
        <v>225</v>
      </c>
      <c r="I73" s="15">
        <v>225</v>
      </c>
      <c r="J73" s="15">
        <v>225</v>
      </c>
      <c r="K73" s="15">
        <v>225</v>
      </c>
      <c r="L73" s="15">
        <v>225</v>
      </c>
      <c r="M73" s="15">
        <v>225</v>
      </c>
      <c r="N73" s="15">
        <v>225</v>
      </c>
    </row>
    <row r="74" spans="1:14" ht="16.5" hidden="1" x14ac:dyDescent="0.2">
      <c r="A74" s="14" t="s">
        <v>102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ht="16.5" hidden="1" x14ac:dyDescent="0.2">
      <c r="A75" s="14" t="s">
        <v>103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</row>
    <row r="76" spans="1:14" ht="16.5" x14ac:dyDescent="0.2">
      <c r="A76" s="14" t="s">
        <v>104</v>
      </c>
      <c r="B76" s="15">
        <v>315753.53000000003</v>
      </c>
      <c r="C76" s="15">
        <v>26312.79</v>
      </c>
      <c r="D76" s="15">
        <v>26312.79</v>
      </c>
      <c r="E76" s="15">
        <v>26312.79</v>
      </c>
      <c r="F76" s="15">
        <v>26312.79</v>
      </c>
      <c r="G76" s="15">
        <v>26312.79</v>
      </c>
      <c r="H76" s="15">
        <v>26312.79</v>
      </c>
      <c r="I76" s="15">
        <v>26312.79</v>
      </c>
      <c r="J76" s="15">
        <v>26312.79</v>
      </c>
      <c r="K76" s="15">
        <v>26312.79</v>
      </c>
      <c r="L76" s="15">
        <v>26312.79</v>
      </c>
      <c r="M76" s="15">
        <v>26312.79</v>
      </c>
      <c r="N76" s="15">
        <v>26312.84</v>
      </c>
    </row>
    <row r="77" spans="1:14" ht="33" hidden="1" x14ac:dyDescent="0.2">
      <c r="A77" s="14" t="s">
        <v>105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</row>
    <row r="78" spans="1:14" ht="33" hidden="1" x14ac:dyDescent="0.2">
      <c r="A78" s="14" t="s">
        <v>106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6.5" hidden="1" x14ac:dyDescent="0.2">
      <c r="A79" s="14" t="s">
        <v>107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ht="16.5" hidden="1" x14ac:dyDescent="0.2">
      <c r="A80" s="14" t="s">
        <v>108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</row>
    <row r="81" spans="1:14" ht="16.5" x14ac:dyDescent="0.2">
      <c r="A81" s="14" t="s">
        <v>109</v>
      </c>
      <c r="B81" s="15">
        <v>1137204</v>
      </c>
      <c r="C81" s="15">
        <v>94767</v>
      </c>
      <c r="D81" s="15">
        <v>94767</v>
      </c>
      <c r="E81" s="15">
        <v>94767</v>
      </c>
      <c r="F81" s="15">
        <v>94767</v>
      </c>
      <c r="G81" s="15">
        <v>94767</v>
      </c>
      <c r="H81" s="15">
        <v>94767</v>
      </c>
      <c r="I81" s="15">
        <v>94767</v>
      </c>
      <c r="J81" s="15">
        <v>94767</v>
      </c>
      <c r="K81" s="15">
        <v>94767</v>
      </c>
      <c r="L81" s="15">
        <v>94767</v>
      </c>
      <c r="M81" s="15">
        <v>94767</v>
      </c>
      <c r="N81" s="15">
        <v>94767</v>
      </c>
    </row>
    <row r="82" spans="1:14" x14ac:dyDescent="0.2">
      <c r="A82" s="9" t="s">
        <v>31</v>
      </c>
      <c r="B82" s="10">
        <f t="shared" ref="B82:D83" si="17">SUM(B84)</f>
        <v>70362399</v>
      </c>
      <c r="C82" s="10">
        <f t="shared" si="17"/>
        <v>6049390.9199999999</v>
      </c>
      <c r="D82" s="10">
        <f t="shared" si="17"/>
        <v>6049390.9199999999</v>
      </c>
      <c r="E82" s="10">
        <f t="shared" ref="E82:N82" si="18">SUM(E84)</f>
        <v>6049390.9199999999</v>
      </c>
      <c r="F82" s="10">
        <f t="shared" si="18"/>
        <v>6049390.9199999999</v>
      </c>
      <c r="G82" s="10">
        <f t="shared" si="18"/>
        <v>6049390.9199999999</v>
      </c>
      <c r="H82" s="10">
        <f t="shared" si="18"/>
        <v>6049390.9199999999</v>
      </c>
      <c r="I82" s="10">
        <f t="shared" si="18"/>
        <v>6049390.9199999999</v>
      </c>
      <c r="J82" s="10">
        <f t="shared" si="18"/>
        <v>6049390.9199999999</v>
      </c>
      <c r="K82" s="10">
        <f t="shared" si="18"/>
        <v>6049390.9199999999</v>
      </c>
      <c r="L82" s="10">
        <f t="shared" si="18"/>
        <v>6049390.9199999999</v>
      </c>
      <c r="M82" s="10">
        <f t="shared" si="18"/>
        <v>4934244.62</v>
      </c>
      <c r="N82" s="10">
        <f t="shared" si="18"/>
        <v>4934245.1800000006</v>
      </c>
    </row>
    <row r="83" spans="1:14" x14ac:dyDescent="0.2">
      <c r="A83" s="22" t="s">
        <v>32</v>
      </c>
      <c r="B83" s="10">
        <f t="shared" si="17"/>
        <v>37422348</v>
      </c>
      <c r="C83" s="10">
        <f t="shared" si="17"/>
        <v>3118528.9600000004</v>
      </c>
      <c r="D83" s="10">
        <f t="shared" si="17"/>
        <v>3118528.9600000004</v>
      </c>
      <c r="E83" s="10">
        <f t="shared" ref="E83:N83" si="19">SUM(E85)</f>
        <v>3118528.9600000004</v>
      </c>
      <c r="F83" s="10">
        <f t="shared" si="19"/>
        <v>3118528.9600000004</v>
      </c>
      <c r="G83" s="10">
        <f t="shared" si="19"/>
        <v>3118528.9600000004</v>
      </c>
      <c r="H83" s="10">
        <f t="shared" si="19"/>
        <v>3118528.9600000004</v>
      </c>
      <c r="I83" s="10">
        <f t="shared" si="19"/>
        <v>3118528.9600000004</v>
      </c>
      <c r="J83" s="10">
        <f t="shared" si="19"/>
        <v>3118528.9600000004</v>
      </c>
      <c r="K83" s="10">
        <f t="shared" si="19"/>
        <v>3118528.9600000004</v>
      </c>
      <c r="L83" s="10">
        <f t="shared" si="19"/>
        <v>3118528.9600000004</v>
      </c>
      <c r="M83" s="10">
        <f t="shared" si="19"/>
        <v>3118528.9600000004</v>
      </c>
      <c r="N83" s="10">
        <f t="shared" si="19"/>
        <v>3118529.4400000004</v>
      </c>
    </row>
    <row r="84" spans="1:14" ht="16.5" x14ac:dyDescent="0.2">
      <c r="A84" s="23" t="s">
        <v>110</v>
      </c>
      <c r="B84" s="24">
        <f>SUM(B85+B94+B108)</f>
        <v>70362399</v>
      </c>
      <c r="C84" s="24">
        <f>SUM(C85+C94+C108)</f>
        <v>6049390.9199999999</v>
      </c>
      <c r="D84" s="24">
        <f>SUM(D85+D94+D108)</f>
        <v>6049390.9199999999</v>
      </c>
      <c r="E84" s="24">
        <f t="shared" ref="E84:N84" si="20">SUM(E85+E94+E108)</f>
        <v>6049390.9199999999</v>
      </c>
      <c r="F84" s="24">
        <f t="shared" si="20"/>
        <v>6049390.9199999999</v>
      </c>
      <c r="G84" s="24">
        <f t="shared" si="20"/>
        <v>6049390.9199999999</v>
      </c>
      <c r="H84" s="24">
        <f t="shared" si="20"/>
        <v>6049390.9199999999</v>
      </c>
      <c r="I84" s="24">
        <f t="shared" si="20"/>
        <v>6049390.9199999999</v>
      </c>
      <c r="J84" s="24">
        <f t="shared" si="20"/>
        <v>6049390.9199999999</v>
      </c>
      <c r="K84" s="24">
        <f t="shared" si="20"/>
        <v>6049390.9199999999</v>
      </c>
      <c r="L84" s="24">
        <f t="shared" si="20"/>
        <v>6049390.9199999999</v>
      </c>
      <c r="M84" s="24">
        <f t="shared" si="20"/>
        <v>4934244.62</v>
      </c>
      <c r="N84" s="24">
        <f t="shared" si="20"/>
        <v>4934245.1800000006</v>
      </c>
    </row>
    <row r="85" spans="1:14" ht="16.5" x14ac:dyDescent="0.2">
      <c r="A85" s="16" t="s">
        <v>33</v>
      </c>
      <c r="B85" s="13">
        <f>SUM(B86:B93)</f>
        <v>37422348</v>
      </c>
      <c r="C85" s="13">
        <f>SUM(C86:C93)</f>
        <v>3118528.9600000004</v>
      </c>
      <c r="D85" s="13">
        <f>SUM(D86:D93)</f>
        <v>3118528.9600000004</v>
      </c>
      <c r="E85" s="13">
        <f t="shared" ref="E85:N85" si="21">SUM(E86:E93)</f>
        <v>3118528.9600000004</v>
      </c>
      <c r="F85" s="13">
        <f t="shared" si="21"/>
        <v>3118528.9600000004</v>
      </c>
      <c r="G85" s="13">
        <f t="shared" si="21"/>
        <v>3118528.9600000004</v>
      </c>
      <c r="H85" s="13">
        <f t="shared" si="21"/>
        <v>3118528.9600000004</v>
      </c>
      <c r="I85" s="13">
        <f t="shared" si="21"/>
        <v>3118528.9600000004</v>
      </c>
      <c r="J85" s="13">
        <f t="shared" si="21"/>
        <v>3118528.9600000004</v>
      </c>
      <c r="K85" s="13">
        <f t="shared" si="21"/>
        <v>3118528.9600000004</v>
      </c>
      <c r="L85" s="13">
        <f t="shared" si="21"/>
        <v>3118528.9600000004</v>
      </c>
      <c r="M85" s="13">
        <f t="shared" si="21"/>
        <v>3118528.9600000004</v>
      </c>
      <c r="N85" s="13">
        <f t="shared" si="21"/>
        <v>3118529.4400000004</v>
      </c>
    </row>
    <row r="86" spans="1:14" ht="16.5" x14ac:dyDescent="0.2">
      <c r="A86" s="20" t="s">
        <v>34</v>
      </c>
      <c r="B86" s="15">
        <v>22278356</v>
      </c>
      <c r="C86" s="15">
        <v>1856529.66</v>
      </c>
      <c r="D86" s="15">
        <v>1856529.66</v>
      </c>
      <c r="E86" s="15">
        <v>1856529.66</v>
      </c>
      <c r="F86" s="15">
        <v>1856529.66</v>
      </c>
      <c r="G86" s="15">
        <v>1856529.66</v>
      </c>
      <c r="H86" s="15">
        <v>1856529.66</v>
      </c>
      <c r="I86" s="15">
        <v>1856529.66</v>
      </c>
      <c r="J86" s="15">
        <v>1856529.66</v>
      </c>
      <c r="K86" s="15">
        <v>1856529.66</v>
      </c>
      <c r="L86" s="15">
        <v>1856529.66</v>
      </c>
      <c r="M86" s="15">
        <v>1856529.66</v>
      </c>
      <c r="N86" s="15">
        <v>1856529.74</v>
      </c>
    </row>
    <row r="87" spans="1:14" ht="16.5" x14ac:dyDescent="0.2">
      <c r="A87" s="20" t="s">
        <v>35</v>
      </c>
      <c r="B87" s="15">
        <v>277588</v>
      </c>
      <c r="C87" s="15">
        <v>23132.33</v>
      </c>
      <c r="D87" s="15">
        <v>23132.33</v>
      </c>
      <c r="E87" s="15">
        <v>23132.33</v>
      </c>
      <c r="F87" s="15">
        <v>23132.33</v>
      </c>
      <c r="G87" s="15">
        <v>23132.33</v>
      </c>
      <c r="H87" s="15">
        <v>23132.33</v>
      </c>
      <c r="I87" s="15">
        <v>23132.33</v>
      </c>
      <c r="J87" s="15">
        <v>23132.33</v>
      </c>
      <c r="K87" s="15">
        <v>23132.33</v>
      </c>
      <c r="L87" s="15">
        <v>23132.33</v>
      </c>
      <c r="M87" s="15">
        <v>23132.33</v>
      </c>
      <c r="N87" s="15">
        <v>23132.37</v>
      </c>
    </row>
    <row r="88" spans="1:14" ht="16.5" x14ac:dyDescent="0.2">
      <c r="A88" s="20" t="s">
        <v>36</v>
      </c>
      <c r="B88" s="15">
        <v>400759</v>
      </c>
      <c r="C88" s="15">
        <v>33396.58</v>
      </c>
      <c r="D88" s="15">
        <v>33396.58</v>
      </c>
      <c r="E88" s="15">
        <v>33396.58</v>
      </c>
      <c r="F88" s="15">
        <v>33396.58</v>
      </c>
      <c r="G88" s="15">
        <v>33396.58</v>
      </c>
      <c r="H88" s="15">
        <v>33396.58</v>
      </c>
      <c r="I88" s="15">
        <v>33396.58</v>
      </c>
      <c r="J88" s="15">
        <v>33396.58</v>
      </c>
      <c r="K88" s="15">
        <v>33396.58</v>
      </c>
      <c r="L88" s="15">
        <v>33396.58</v>
      </c>
      <c r="M88" s="15">
        <v>33396.58</v>
      </c>
      <c r="N88" s="15">
        <v>33396.620000000003</v>
      </c>
    </row>
    <row r="89" spans="1:14" ht="16.5" x14ac:dyDescent="0.2">
      <c r="A89" s="20" t="s">
        <v>37</v>
      </c>
      <c r="B89" s="15">
        <v>1208248</v>
      </c>
      <c r="C89" s="15">
        <v>100687.33</v>
      </c>
      <c r="D89" s="15">
        <v>100687.33</v>
      </c>
      <c r="E89" s="15">
        <v>100687.33</v>
      </c>
      <c r="F89" s="15">
        <v>100687.33</v>
      </c>
      <c r="G89" s="15">
        <v>100687.33</v>
      </c>
      <c r="H89" s="15">
        <v>100687.33</v>
      </c>
      <c r="I89" s="15">
        <v>100687.33</v>
      </c>
      <c r="J89" s="15">
        <v>100687.33</v>
      </c>
      <c r="K89" s="15">
        <v>100687.33</v>
      </c>
      <c r="L89" s="15">
        <v>100687.33</v>
      </c>
      <c r="M89" s="15">
        <v>100687.33</v>
      </c>
      <c r="N89" s="15">
        <v>100687.37</v>
      </c>
    </row>
    <row r="90" spans="1:14" ht="15" customHeight="1" x14ac:dyDescent="0.2">
      <c r="A90" s="20" t="s">
        <v>38</v>
      </c>
      <c r="B90" s="15">
        <v>39668</v>
      </c>
      <c r="C90" s="15">
        <v>3305.66</v>
      </c>
      <c r="D90" s="15">
        <v>3305.66</v>
      </c>
      <c r="E90" s="15">
        <v>3305.66</v>
      </c>
      <c r="F90" s="15">
        <v>3305.66</v>
      </c>
      <c r="G90" s="15">
        <v>3305.66</v>
      </c>
      <c r="H90" s="15">
        <v>3305.66</v>
      </c>
      <c r="I90" s="15">
        <v>3305.66</v>
      </c>
      <c r="J90" s="15">
        <v>3305.66</v>
      </c>
      <c r="K90" s="15">
        <v>3305.66</v>
      </c>
      <c r="L90" s="15">
        <v>3305.66</v>
      </c>
      <c r="M90" s="15">
        <v>3305.66</v>
      </c>
      <c r="N90" s="15">
        <v>3305.74</v>
      </c>
    </row>
    <row r="91" spans="1:14" ht="16.5" x14ac:dyDescent="0.2">
      <c r="A91" s="20" t="s">
        <v>39</v>
      </c>
      <c r="B91" s="15">
        <v>883963</v>
      </c>
      <c r="C91" s="15">
        <v>73663.58</v>
      </c>
      <c r="D91" s="15">
        <v>73663.58</v>
      </c>
      <c r="E91" s="15">
        <v>73663.58</v>
      </c>
      <c r="F91" s="15">
        <v>73663.58</v>
      </c>
      <c r="G91" s="15">
        <v>73663.58</v>
      </c>
      <c r="H91" s="15">
        <v>73663.58</v>
      </c>
      <c r="I91" s="15">
        <v>73663.58</v>
      </c>
      <c r="J91" s="15">
        <v>73663.58</v>
      </c>
      <c r="K91" s="15">
        <v>73663.58</v>
      </c>
      <c r="L91" s="15">
        <v>73663.58</v>
      </c>
      <c r="M91" s="15">
        <v>73663.58</v>
      </c>
      <c r="N91" s="15">
        <v>73663.62</v>
      </c>
    </row>
    <row r="92" spans="1:14" ht="16.5" x14ac:dyDescent="0.2">
      <c r="A92" s="20" t="s">
        <v>40</v>
      </c>
      <c r="B92" s="15">
        <v>11506097</v>
      </c>
      <c r="C92" s="15">
        <v>958841.41</v>
      </c>
      <c r="D92" s="15">
        <v>958841.41</v>
      </c>
      <c r="E92" s="15">
        <v>958841.41</v>
      </c>
      <c r="F92" s="15">
        <v>958841.41</v>
      </c>
      <c r="G92" s="15">
        <v>958841.41</v>
      </c>
      <c r="H92" s="15">
        <v>958841.41</v>
      </c>
      <c r="I92" s="15">
        <v>958841.41</v>
      </c>
      <c r="J92" s="15">
        <v>958841.41</v>
      </c>
      <c r="K92" s="15">
        <v>958841.41</v>
      </c>
      <c r="L92" s="15">
        <v>958841.41</v>
      </c>
      <c r="M92" s="15">
        <v>958841.41</v>
      </c>
      <c r="N92" s="15">
        <v>958841.49</v>
      </c>
    </row>
    <row r="93" spans="1:14" ht="16.5" x14ac:dyDescent="0.2">
      <c r="A93" s="20" t="s">
        <v>41</v>
      </c>
      <c r="B93" s="15">
        <v>827669</v>
      </c>
      <c r="C93" s="15">
        <v>68972.41</v>
      </c>
      <c r="D93" s="15">
        <v>68972.41</v>
      </c>
      <c r="E93" s="15">
        <v>68972.41</v>
      </c>
      <c r="F93" s="15">
        <v>68972.41</v>
      </c>
      <c r="G93" s="15">
        <v>68972.41</v>
      </c>
      <c r="H93" s="15">
        <v>68972.41</v>
      </c>
      <c r="I93" s="15">
        <v>68972.41</v>
      </c>
      <c r="J93" s="15">
        <v>68972.41</v>
      </c>
      <c r="K93" s="15">
        <v>68972.41</v>
      </c>
      <c r="L93" s="15">
        <v>68972.41</v>
      </c>
      <c r="M93" s="15">
        <v>68972.41</v>
      </c>
      <c r="N93" s="15">
        <v>68972.490000000005</v>
      </c>
    </row>
    <row r="94" spans="1:14" x14ac:dyDescent="0.2">
      <c r="A94" s="22" t="s">
        <v>42</v>
      </c>
      <c r="B94" s="10">
        <f t="shared" ref="B94:D96" si="22">SUM(B95)</f>
        <v>21788588</v>
      </c>
      <c r="C94" s="10">
        <f t="shared" si="22"/>
        <v>1815715.66</v>
      </c>
      <c r="D94" s="10">
        <f t="shared" si="22"/>
        <v>1815715.66</v>
      </c>
      <c r="E94" s="10">
        <f t="shared" ref="E94:N96" si="23">SUM(E95)</f>
        <v>1815715.66</v>
      </c>
      <c r="F94" s="10">
        <f t="shared" si="23"/>
        <v>1815715.66</v>
      </c>
      <c r="G94" s="10">
        <f t="shared" si="23"/>
        <v>1815715.66</v>
      </c>
      <c r="H94" s="10">
        <f t="shared" si="23"/>
        <v>1815715.66</v>
      </c>
      <c r="I94" s="10">
        <f t="shared" si="23"/>
        <v>1815715.66</v>
      </c>
      <c r="J94" s="10">
        <f t="shared" si="23"/>
        <v>1815715.66</v>
      </c>
      <c r="K94" s="10">
        <f t="shared" si="23"/>
        <v>1815715.66</v>
      </c>
      <c r="L94" s="10">
        <f t="shared" si="23"/>
        <v>1815715.66</v>
      </c>
      <c r="M94" s="10">
        <f t="shared" si="23"/>
        <v>1815715.66</v>
      </c>
      <c r="N94" s="10">
        <f t="shared" si="23"/>
        <v>1815715.74</v>
      </c>
    </row>
    <row r="95" spans="1:14" ht="16.5" x14ac:dyDescent="0.2">
      <c r="A95" s="16" t="s">
        <v>49</v>
      </c>
      <c r="B95" s="13">
        <f t="shared" si="22"/>
        <v>21788588</v>
      </c>
      <c r="C95" s="13">
        <f t="shared" si="22"/>
        <v>1815715.66</v>
      </c>
      <c r="D95" s="13">
        <f t="shared" si="22"/>
        <v>1815715.66</v>
      </c>
      <c r="E95" s="13">
        <f t="shared" si="23"/>
        <v>1815715.66</v>
      </c>
      <c r="F95" s="13">
        <f t="shared" si="23"/>
        <v>1815715.66</v>
      </c>
      <c r="G95" s="13">
        <f t="shared" si="23"/>
        <v>1815715.66</v>
      </c>
      <c r="H95" s="13">
        <f t="shared" si="23"/>
        <v>1815715.66</v>
      </c>
      <c r="I95" s="13">
        <f t="shared" si="23"/>
        <v>1815715.66</v>
      </c>
      <c r="J95" s="13">
        <f t="shared" si="23"/>
        <v>1815715.66</v>
      </c>
      <c r="K95" s="13">
        <f t="shared" si="23"/>
        <v>1815715.66</v>
      </c>
      <c r="L95" s="13">
        <f t="shared" si="23"/>
        <v>1815715.66</v>
      </c>
      <c r="M95" s="13">
        <f t="shared" si="23"/>
        <v>1815715.66</v>
      </c>
      <c r="N95" s="13">
        <f t="shared" si="23"/>
        <v>1815715.74</v>
      </c>
    </row>
    <row r="96" spans="1:14" ht="16.5" x14ac:dyDescent="0.2">
      <c r="A96" s="25" t="s">
        <v>111</v>
      </c>
      <c r="B96" s="13">
        <f t="shared" si="22"/>
        <v>21788588</v>
      </c>
      <c r="C96" s="13">
        <f t="shared" si="22"/>
        <v>1815715.66</v>
      </c>
      <c r="D96" s="13">
        <f t="shared" si="22"/>
        <v>1815715.66</v>
      </c>
      <c r="E96" s="13">
        <f t="shared" si="23"/>
        <v>1815715.66</v>
      </c>
      <c r="F96" s="13">
        <f t="shared" si="23"/>
        <v>1815715.66</v>
      </c>
      <c r="G96" s="13">
        <f t="shared" si="23"/>
        <v>1815715.66</v>
      </c>
      <c r="H96" s="13">
        <f t="shared" si="23"/>
        <v>1815715.66</v>
      </c>
      <c r="I96" s="13">
        <f t="shared" si="23"/>
        <v>1815715.66</v>
      </c>
      <c r="J96" s="13">
        <f t="shared" si="23"/>
        <v>1815715.66</v>
      </c>
      <c r="K96" s="13">
        <f t="shared" si="23"/>
        <v>1815715.66</v>
      </c>
      <c r="L96" s="13">
        <f t="shared" si="23"/>
        <v>1815715.66</v>
      </c>
      <c r="M96" s="13">
        <f t="shared" si="23"/>
        <v>1815715.66</v>
      </c>
      <c r="N96" s="13">
        <f t="shared" si="23"/>
        <v>1815715.74</v>
      </c>
    </row>
    <row r="97" spans="1:14" ht="33" x14ac:dyDescent="0.2">
      <c r="A97" s="14" t="s">
        <v>43</v>
      </c>
      <c r="B97" s="15">
        <v>21788588</v>
      </c>
      <c r="C97" s="15">
        <v>1815715.66</v>
      </c>
      <c r="D97" s="15">
        <v>1815715.66</v>
      </c>
      <c r="E97" s="15">
        <v>1815715.66</v>
      </c>
      <c r="F97" s="15">
        <v>1815715.66</v>
      </c>
      <c r="G97" s="15">
        <v>1815715.66</v>
      </c>
      <c r="H97" s="15">
        <v>1815715.66</v>
      </c>
      <c r="I97" s="15">
        <v>1815715.66</v>
      </c>
      <c r="J97" s="15">
        <v>1815715.66</v>
      </c>
      <c r="K97" s="15">
        <v>1815715.66</v>
      </c>
      <c r="L97" s="15">
        <v>1815715.66</v>
      </c>
      <c r="M97" s="15">
        <v>1815715.66</v>
      </c>
      <c r="N97" s="15">
        <v>1815715.74</v>
      </c>
    </row>
    <row r="98" spans="1:14" x14ac:dyDescent="0.2">
      <c r="A98" s="22" t="s">
        <v>44</v>
      </c>
      <c r="B98" s="10">
        <f>SUM(B99)</f>
        <v>125604</v>
      </c>
      <c r="C98" s="10">
        <f>SUM(C99)</f>
        <v>10467</v>
      </c>
      <c r="D98" s="10">
        <f>SUM(D99)</f>
        <v>10467</v>
      </c>
      <c r="E98" s="10">
        <f t="shared" ref="E98:N98" si="24">SUM(E99)</f>
        <v>10467</v>
      </c>
      <c r="F98" s="10">
        <f t="shared" si="24"/>
        <v>10467</v>
      </c>
      <c r="G98" s="10">
        <f t="shared" si="24"/>
        <v>10467</v>
      </c>
      <c r="H98" s="10">
        <f t="shared" si="24"/>
        <v>10467</v>
      </c>
      <c r="I98" s="10">
        <f t="shared" si="24"/>
        <v>10467</v>
      </c>
      <c r="J98" s="10">
        <f t="shared" si="24"/>
        <v>10467</v>
      </c>
      <c r="K98" s="10">
        <f t="shared" si="24"/>
        <v>10467</v>
      </c>
      <c r="L98" s="10">
        <f t="shared" si="24"/>
        <v>10467</v>
      </c>
      <c r="M98" s="10">
        <f t="shared" si="24"/>
        <v>10467</v>
      </c>
      <c r="N98" s="10">
        <f t="shared" si="24"/>
        <v>10467</v>
      </c>
    </row>
    <row r="99" spans="1:14" ht="16.5" x14ac:dyDescent="0.2">
      <c r="A99" s="16" t="s">
        <v>45</v>
      </c>
      <c r="B99" s="13">
        <f>SUM(B100:B106)</f>
        <v>125604</v>
      </c>
      <c r="C99" s="13">
        <f>SUM(C100:C106)</f>
        <v>10467</v>
      </c>
      <c r="D99" s="13">
        <f>SUM(D100:D106)</f>
        <v>10467</v>
      </c>
      <c r="E99" s="13">
        <f t="shared" ref="E99:N99" si="25">SUM(E100:E106)</f>
        <v>10467</v>
      </c>
      <c r="F99" s="13">
        <f t="shared" si="25"/>
        <v>10467</v>
      </c>
      <c r="G99" s="13">
        <f t="shared" si="25"/>
        <v>10467</v>
      </c>
      <c r="H99" s="13">
        <f t="shared" si="25"/>
        <v>10467</v>
      </c>
      <c r="I99" s="13">
        <f t="shared" si="25"/>
        <v>10467</v>
      </c>
      <c r="J99" s="13">
        <f t="shared" si="25"/>
        <v>10467</v>
      </c>
      <c r="K99" s="13">
        <f t="shared" si="25"/>
        <v>10467</v>
      </c>
      <c r="L99" s="13">
        <f t="shared" si="25"/>
        <v>10467</v>
      </c>
      <c r="M99" s="13">
        <f t="shared" si="25"/>
        <v>10467</v>
      </c>
      <c r="N99" s="13">
        <f t="shared" si="25"/>
        <v>10467</v>
      </c>
    </row>
    <row r="100" spans="1:14" ht="33" hidden="1" x14ac:dyDescent="0.2">
      <c r="A100" s="20" t="s">
        <v>112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ht="16.5" hidden="1" x14ac:dyDescent="0.2">
      <c r="A101" s="14" t="s">
        <v>113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6.5" hidden="1" x14ac:dyDescent="0.2">
      <c r="A102" s="14" t="s">
        <v>114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</row>
    <row r="103" spans="1:14" ht="16.5" hidden="1" x14ac:dyDescent="0.2">
      <c r="A103" s="14" t="s">
        <v>115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</row>
    <row r="104" spans="1:14" ht="16.5" hidden="1" x14ac:dyDescent="0.2">
      <c r="A104" s="14" t="s">
        <v>116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</row>
    <row r="105" spans="1:14" ht="16.5" hidden="1" x14ac:dyDescent="0.2">
      <c r="A105" s="14" t="s">
        <v>117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</row>
    <row r="106" spans="1:14" ht="16.5" x14ac:dyDescent="0.2">
      <c r="A106" s="14" t="s">
        <v>118</v>
      </c>
      <c r="B106" s="15">
        <v>125604</v>
      </c>
      <c r="C106" s="15">
        <v>10467</v>
      </c>
      <c r="D106" s="15">
        <v>10467</v>
      </c>
      <c r="E106" s="15">
        <v>10467</v>
      </c>
      <c r="F106" s="15">
        <v>10467</v>
      </c>
      <c r="G106" s="15">
        <v>10467</v>
      </c>
      <c r="H106" s="15">
        <v>10467</v>
      </c>
      <c r="I106" s="15">
        <v>10467</v>
      </c>
      <c r="J106" s="15">
        <v>10467</v>
      </c>
      <c r="K106" s="15">
        <v>10467</v>
      </c>
      <c r="L106" s="15">
        <v>10467</v>
      </c>
      <c r="M106" s="15">
        <v>10467</v>
      </c>
      <c r="N106" s="15">
        <v>10467</v>
      </c>
    </row>
    <row r="107" spans="1:14" ht="16.5" x14ac:dyDescent="0.3">
      <c r="A107" s="7" t="s">
        <v>46</v>
      </c>
      <c r="B107" s="8">
        <f t="shared" ref="B107:D111" si="26">SUM(B108)</f>
        <v>11151463</v>
      </c>
      <c r="C107" s="8">
        <f t="shared" si="26"/>
        <v>1115146.3</v>
      </c>
      <c r="D107" s="8">
        <f t="shared" si="26"/>
        <v>1115146.3</v>
      </c>
      <c r="E107" s="8">
        <f t="shared" ref="E107:N111" si="27">SUM(E108)</f>
        <v>1115146.3</v>
      </c>
      <c r="F107" s="8">
        <f t="shared" si="27"/>
        <v>1115146.3</v>
      </c>
      <c r="G107" s="8">
        <f t="shared" si="27"/>
        <v>1115146.3</v>
      </c>
      <c r="H107" s="8">
        <f t="shared" si="27"/>
        <v>1115146.3</v>
      </c>
      <c r="I107" s="8">
        <f t="shared" si="27"/>
        <v>1115146.3</v>
      </c>
      <c r="J107" s="8">
        <f t="shared" si="27"/>
        <v>1115146.3</v>
      </c>
      <c r="K107" s="8">
        <f t="shared" si="27"/>
        <v>1115146.3</v>
      </c>
      <c r="L107" s="8">
        <f t="shared" si="27"/>
        <v>1115146.3</v>
      </c>
      <c r="M107" s="8">
        <f t="shared" si="27"/>
        <v>0</v>
      </c>
      <c r="N107" s="8">
        <f t="shared" si="27"/>
        <v>0</v>
      </c>
    </row>
    <row r="108" spans="1:14" x14ac:dyDescent="0.2">
      <c r="A108" s="9" t="s">
        <v>31</v>
      </c>
      <c r="B108" s="10">
        <f t="shared" si="26"/>
        <v>11151463</v>
      </c>
      <c r="C108" s="10">
        <f t="shared" si="26"/>
        <v>1115146.3</v>
      </c>
      <c r="D108" s="10">
        <f t="shared" si="26"/>
        <v>1115146.3</v>
      </c>
      <c r="E108" s="10">
        <f t="shared" si="27"/>
        <v>1115146.3</v>
      </c>
      <c r="F108" s="10">
        <f t="shared" si="27"/>
        <v>1115146.3</v>
      </c>
      <c r="G108" s="10">
        <f t="shared" si="27"/>
        <v>1115146.3</v>
      </c>
      <c r="H108" s="10">
        <f t="shared" si="27"/>
        <v>1115146.3</v>
      </c>
      <c r="I108" s="10">
        <f t="shared" si="27"/>
        <v>1115146.3</v>
      </c>
      <c r="J108" s="10">
        <f t="shared" si="27"/>
        <v>1115146.3</v>
      </c>
      <c r="K108" s="10">
        <f t="shared" si="27"/>
        <v>1115146.3</v>
      </c>
      <c r="L108" s="10">
        <f t="shared" si="27"/>
        <v>1115146.3</v>
      </c>
      <c r="M108" s="10">
        <f t="shared" si="27"/>
        <v>0</v>
      </c>
      <c r="N108" s="10">
        <f t="shared" si="27"/>
        <v>0</v>
      </c>
    </row>
    <row r="109" spans="1:14" x14ac:dyDescent="0.2">
      <c r="A109" s="22" t="s">
        <v>42</v>
      </c>
      <c r="B109" s="10">
        <f t="shared" si="26"/>
        <v>11151463</v>
      </c>
      <c r="C109" s="10">
        <f t="shared" si="26"/>
        <v>1115146.3</v>
      </c>
      <c r="D109" s="10">
        <f t="shared" si="26"/>
        <v>1115146.3</v>
      </c>
      <c r="E109" s="10">
        <f t="shared" si="27"/>
        <v>1115146.3</v>
      </c>
      <c r="F109" s="10">
        <f t="shared" si="27"/>
        <v>1115146.3</v>
      </c>
      <c r="G109" s="10">
        <f t="shared" si="27"/>
        <v>1115146.3</v>
      </c>
      <c r="H109" s="10">
        <f t="shared" si="27"/>
        <v>1115146.3</v>
      </c>
      <c r="I109" s="10">
        <f t="shared" si="27"/>
        <v>1115146.3</v>
      </c>
      <c r="J109" s="10">
        <f t="shared" si="27"/>
        <v>1115146.3</v>
      </c>
      <c r="K109" s="10">
        <f t="shared" si="27"/>
        <v>1115146.3</v>
      </c>
      <c r="L109" s="10">
        <f t="shared" si="27"/>
        <v>1115146.3</v>
      </c>
      <c r="M109" s="10">
        <f t="shared" si="27"/>
        <v>0</v>
      </c>
      <c r="N109" s="10">
        <f t="shared" si="27"/>
        <v>0</v>
      </c>
    </row>
    <row r="110" spans="1:14" ht="16.5" x14ac:dyDescent="0.2">
      <c r="A110" s="16" t="s">
        <v>49</v>
      </c>
      <c r="B110" s="13">
        <f t="shared" si="26"/>
        <v>11151463</v>
      </c>
      <c r="C110" s="13">
        <f t="shared" si="26"/>
        <v>1115146.3</v>
      </c>
      <c r="D110" s="13">
        <f t="shared" si="26"/>
        <v>1115146.3</v>
      </c>
      <c r="E110" s="13">
        <f t="shared" si="27"/>
        <v>1115146.3</v>
      </c>
      <c r="F110" s="13">
        <f t="shared" si="27"/>
        <v>1115146.3</v>
      </c>
      <c r="G110" s="13">
        <f t="shared" si="27"/>
        <v>1115146.3</v>
      </c>
      <c r="H110" s="13">
        <f t="shared" si="27"/>
        <v>1115146.3</v>
      </c>
      <c r="I110" s="13">
        <f t="shared" si="27"/>
        <v>1115146.3</v>
      </c>
      <c r="J110" s="13">
        <f t="shared" si="27"/>
        <v>1115146.3</v>
      </c>
      <c r="K110" s="13">
        <f t="shared" si="27"/>
        <v>1115146.3</v>
      </c>
      <c r="L110" s="13">
        <f t="shared" si="27"/>
        <v>1115146.3</v>
      </c>
      <c r="M110" s="13">
        <f t="shared" si="27"/>
        <v>0</v>
      </c>
      <c r="N110" s="13">
        <f t="shared" si="27"/>
        <v>0</v>
      </c>
    </row>
    <row r="111" spans="1:14" ht="16.5" x14ac:dyDescent="0.2">
      <c r="A111" s="25" t="s">
        <v>111</v>
      </c>
      <c r="B111" s="13">
        <f t="shared" si="26"/>
        <v>11151463</v>
      </c>
      <c r="C111" s="13">
        <f t="shared" si="26"/>
        <v>1115146.3</v>
      </c>
      <c r="D111" s="13">
        <f t="shared" si="26"/>
        <v>1115146.3</v>
      </c>
      <c r="E111" s="13">
        <f t="shared" si="27"/>
        <v>1115146.3</v>
      </c>
      <c r="F111" s="13">
        <f t="shared" si="27"/>
        <v>1115146.3</v>
      </c>
      <c r="G111" s="13">
        <f t="shared" si="27"/>
        <v>1115146.3</v>
      </c>
      <c r="H111" s="13">
        <f t="shared" si="27"/>
        <v>1115146.3</v>
      </c>
      <c r="I111" s="13">
        <f t="shared" si="27"/>
        <v>1115146.3</v>
      </c>
      <c r="J111" s="13">
        <f t="shared" si="27"/>
        <v>1115146.3</v>
      </c>
      <c r="K111" s="13">
        <f t="shared" si="27"/>
        <v>1115146.3</v>
      </c>
      <c r="L111" s="13">
        <f t="shared" si="27"/>
        <v>1115146.3</v>
      </c>
      <c r="M111" s="13">
        <f t="shared" si="27"/>
        <v>0</v>
      </c>
      <c r="N111" s="13">
        <f t="shared" si="27"/>
        <v>0</v>
      </c>
    </row>
    <row r="112" spans="1:14" ht="33" x14ac:dyDescent="0.2">
      <c r="A112" s="14" t="s">
        <v>50</v>
      </c>
      <c r="B112" s="15">
        <v>11151463</v>
      </c>
      <c r="C112" s="15">
        <v>1115146.3</v>
      </c>
      <c r="D112" s="15">
        <v>1115146.3</v>
      </c>
      <c r="E112" s="15">
        <v>1115146.3</v>
      </c>
      <c r="F112" s="15">
        <v>1115146.3</v>
      </c>
      <c r="G112" s="15">
        <v>1115146.3</v>
      </c>
      <c r="H112" s="15">
        <v>1115146.3</v>
      </c>
      <c r="I112" s="15">
        <v>1115146.3</v>
      </c>
      <c r="J112" s="15">
        <v>1115146.3</v>
      </c>
      <c r="K112" s="15">
        <v>1115146.3</v>
      </c>
      <c r="L112" s="15">
        <v>1115146.3</v>
      </c>
      <c r="M112" s="15">
        <v>0</v>
      </c>
      <c r="N112" s="15">
        <v>0</v>
      </c>
    </row>
    <row r="113" spans="1:14" ht="23.25" x14ac:dyDescent="0.35">
      <c r="A113" s="26" t="s">
        <v>13</v>
      </c>
      <c r="B113" s="27">
        <f t="shared" ref="B113:N113" si="28">SUM(B6+B107)</f>
        <v>80088737.689999998</v>
      </c>
      <c r="C113" s="27">
        <f t="shared" si="28"/>
        <v>6859919.0500000007</v>
      </c>
      <c r="D113" s="27">
        <f t="shared" si="28"/>
        <v>6859919.0500000007</v>
      </c>
      <c r="E113" s="27">
        <f t="shared" si="28"/>
        <v>6859919.0500000007</v>
      </c>
      <c r="F113" s="27">
        <f t="shared" si="28"/>
        <v>6859919.0500000007</v>
      </c>
      <c r="G113" s="27">
        <f t="shared" si="28"/>
        <v>6859919.0500000007</v>
      </c>
      <c r="H113" s="27">
        <f t="shared" si="28"/>
        <v>6859919.0500000007</v>
      </c>
      <c r="I113" s="27">
        <f t="shared" si="28"/>
        <v>6859919.0500000007</v>
      </c>
      <c r="J113" s="27">
        <f t="shared" si="28"/>
        <v>6859919.0500000007</v>
      </c>
      <c r="K113" s="27">
        <f t="shared" si="28"/>
        <v>6859919.0500000007</v>
      </c>
      <c r="L113" s="27">
        <f t="shared" si="28"/>
        <v>6859919.0500000007</v>
      </c>
      <c r="M113" s="27">
        <f t="shared" si="28"/>
        <v>5744772.7500000009</v>
      </c>
      <c r="N113" s="27">
        <f t="shared" si="28"/>
        <v>5744774.4400000004</v>
      </c>
    </row>
  </sheetData>
  <mergeCells count="2">
    <mergeCell ref="A1:N1"/>
    <mergeCell ref="A3:N3"/>
  </mergeCells>
  <phoneticPr fontId="0" type="noConversion"/>
  <printOptions horizontalCentered="1"/>
  <pageMargins left="0.31496062992125984" right="0.39370078740157483" top="0.5" bottom="0.39370078740157483" header="0" footer="0"/>
  <pageSetup scale="49" fitToHeight="3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Calendarización 2019</vt:lpstr>
      <vt:lpstr>'Calendarización 2019'!Títulos_a_imprimir</vt:lpstr>
    </vt:vector>
  </TitlesOfParts>
  <Company>CONTADURIA MAYOR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Jorge_L</dc:creator>
  <cp:lastModifiedBy>USER</cp:lastModifiedBy>
  <cp:lastPrinted>2019-05-16T20:24:02Z</cp:lastPrinted>
  <dcterms:created xsi:type="dcterms:W3CDTF">2001-06-29T17:31:23Z</dcterms:created>
  <dcterms:modified xsi:type="dcterms:W3CDTF">2019-05-17T14:30:24Z</dcterms:modified>
</cp:coreProperties>
</file>