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'FR-01'!$A$1:$L$44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<sst xmlns="http://schemas.openxmlformats.org/spreadsheetml/2006/main" count="97" uniqueCount="92">
  <si>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</si>
  <si>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</si>
  <si>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</si>
  <si>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</si>
  <si>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</si>
  <si>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</si>
  <si>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</si>
  <si>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</si>
  <si>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</si>
  <si>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</si>
  <si>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</si>
  <si>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</si>
  <si>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</si>
  <si>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</si>
  <si>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</si>
  <si>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</si>
  <si>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</si>
  <si>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</si>
  <si>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</si>
  <si>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</si>
  <si>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</si>
  <si>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</si>
  <si>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</si>
  <si>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</si>
  <si>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</si>
  <si>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</si>
  <si>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</si>
  <si>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</si>
  <si>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</si>
  <si>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</si>
  <si>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</si>
  <si>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</si>
  <si>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</si>
  <si>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</si>
  <si>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</si>
  <si>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</si>
  <si>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</si>
  <si>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</si>
  <si>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</si>
  <si>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</si>
  <si>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</si>
  <si>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</si>
  <si>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</si>
  <si>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</si>
  <si>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</si>
  <si>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</si>
  <si>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</si>
  <si>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</si>
  <si>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</si>
  <si>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</si>
  <si>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</si>
  <si>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</si>
  <si>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</si>
  <si>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</si>
  <si>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</si>
  <si>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</si>
  <si>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</si>
  <si>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</si>
  <si>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</si>
  <si>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</si>
  <si>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</si>
  <si>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</si>
  <si>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>POR EROGAR
(D)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</si>
  <si>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</si>
  <si>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</si>
  <si>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</si>
  <si>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</si>
  <si>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</si>
  <si>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</si>
  <si>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</si>
  <si>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</si>
  <si>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</si>
  <si>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</si>
  <si>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</si>
  <si>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</si>
  <si>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</si>
  <si>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</si>
  <si>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</si>
  <si>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</si>
  <si>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</si>
  <si>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</si>
  <si>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</si>
  <si>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</si>
  <si>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</si>
  <si>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</si>
  <si>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PRODDER </t>
  </si>
  <si>
    <t>Formato : FR-02</t>
  </si>
  <si>
    <t xml:space="preserve">FOCOM </t>
  </si>
  <si>
    <t xml:space="preserve">IEPS TABACOS </t>
  </si>
  <si>
    <t xml:space="preserve">IEPS GASOLINAS </t>
  </si>
  <si>
    <t>EJERCICIO FISCAL: 2019</t>
  </si>
  <si>
    <t xml:space="preserve">EJERCICIOS ANTERIORES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</si>
</sst>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59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0" fontId="5" fillId="0" borderId="18" xfId="0" applyFont="1" applyFill="1" applyBorder="1" applyAlignment="1">
      <alignment horizontal="center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165" fontId="9" fillId="0" borderId="0" xfId="80" applyFont="1" applyFill="1" applyBorder="1" applyAlignment="1">
      <alignment/>
    </xf>
    <xf numFmtId="44" fontId="7" fillId="0" borderId="0" xfId="87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0" xfId="87" applyFont="1" applyFill="1" applyAlignment="1">
      <alignment/>
    </xf>
    <xf numFmtId="44" fontId="62" fillId="0" borderId="0" xfId="87" applyFont="1" applyFill="1" applyAlignment="1">
      <alignment horizontal="center"/>
    </xf>
    <xf numFmtId="0" fontId="7" fillId="0" borderId="0" xfId="0" applyFont="1" applyFill="1" applyAlignment="1">
      <alignment/>
    </xf>
    <xf numFmtId="165" fontId="7" fillId="0" borderId="0" xfId="8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44" fontId="7" fillId="0" borderId="0" xfId="87" applyFont="1" applyFill="1" applyBorder="1" applyAlignment="1">
      <alignment horizontal="center" wrapText="1"/>
    </xf>
    <xf numFmtId="44" fontId="6" fillId="0" borderId="18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9" fillId="0" borderId="18" xfId="93" applyFont="1" applyFill="1" applyBorder="1" applyAlignment="1">
      <alignment horizontal="center"/>
    </xf>
    <xf numFmtId="44" fontId="5" fillId="0" borderId="18" xfId="93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0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0" borderId="21" xfId="93" applyFont="1" applyFill="1" applyBorder="1" applyAlignment="1">
      <alignment horizontal="center"/>
    </xf>
    <xf numFmtId="44" fontId="9" fillId="0" borderId="22" xfId="93" applyFont="1" applyFill="1" applyBorder="1" applyAlignment="1">
      <alignment horizontal="center"/>
    </xf>
    <xf numFmtId="44" fontId="9" fillId="0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8" fillId="0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90"/>
  <sheetViews>
    <sheetView tabSelected="1" view="pageBreakPreview" zoomScaleSheetLayoutView="100" zoomScalePageLayoutView="0" workbookViewId="0" topLeftCell="A16">
      <selection activeCell="I30" sqref="I30"/>
    </sheetView>
  </sheetViews>
  <sheetFormatPr defaultColWidth="11.421875" defaultRowHeight="12.75"/>
  <cols>
    <col min="1" max="1" width="24.57421875" style="2" customWidth="1"/>
    <col min="2" max="2" width="11.57421875" style="24" customWidth="1"/>
    <col min="3" max="3" width="16.8515625" style="24" customWidth="1"/>
    <col min="4" max="4" width="16.421875" style="24" customWidth="1"/>
    <col min="5" max="5" width="14.00390625" style="24" customWidth="1"/>
    <col min="6" max="6" width="6.00390625" style="2" customWidth="1"/>
    <col min="7" max="7" width="12.7109375" style="24" customWidth="1"/>
    <col min="8" max="9" width="13.7109375" style="24" customWidth="1"/>
    <col min="10" max="11" width="14.28125" style="24" customWidth="1"/>
    <col min="12" max="12" width="11.7109375" style="2" bestFit="1" customWidth="1"/>
    <col min="13" max="13" width="12.8515625" style="2" bestFit="1" customWidth="1"/>
    <col min="14" max="14" width="12.00390625" style="2" bestFit="1" customWidth="1"/>
    <col min="15" max="16384" width="11.421875" style="2" customWidth="1"/>
  </cols>
  <sheetData>
    <row r="2" spans="1:12" ht="15.75" customHeigh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.75" customHeight="1">
      <c r="A3" s="8"/>
      <c r="B3" s="6"/>
      <c r="C3" s="6"/>
      <c r="D3" s="6"/>
      <c r="E3" s="6"/>
      <c r="F3" s="8"/>
      <c r="G3" s="6"/>
      <c r="H3" s="6"/>
      <c r="I3" s="6"/>
      <c r="J3" s="6"/>
      <c r="K3" s="6"/>
      <c r="L3" s="8"/>
    </row>
    <row r="4" spans="1:12" ht="15.75" customHeight="1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.75" customHeight="1">
      <c r="A5" s="95" t="s">
        <v>90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 customHeight="1">
      <c r="A6" s="7"/>
      <c r="B6" s="5"/>
      <c r="C6" s="5"/>
      <c r="D6" s="5"/>
      <c r="E6" s="5"/>
      <c r="F6" s="7"/>
      <c r="G6" s="5"/>
      <c r="H6" s="5"/>
      <c r="I6" s="5"/>
      <c r="J6" s="5"/>
      <c r="K6" s="5"/>
      <c r="L6" s="7"/>
    </row>
    <row r="7" spans="1:12" ht="15.75" customHeight="1">
      <c r="A7" s="3" t="s">
        <v>51</v>
      </c>
      <c r="B7" s="5"/>
      <c r="C7" s="5"/>
      <c r="D7" s="5"/>
      <c r="E7" s="5"/>
      <c r="F7" s="7"/>
      <c r="G7" s="5"/>
      <c r="H7" s="5"/>
      <c r="I7" s="5"/>
      <c r="J7" s="5"/>
      <c r="K7" s="5"/>
      <c r="L7" s="7"/>
    </row>
    <row r="8" spans="2:11" ht="15.75" customHeight="1">
      <c r="B8" s="2"/>
      <c r="C8" s="76" t="s">
        <v>1</v>
      </c>
      <c r="D8" s="76"/>
      <c r="E8" s="102"/>
      <c r="F8" s="102"/>
      <c r="G8" s="102"/>
      <c r="H8" s="76" t="s">
        <v>2</v>
      </c>
      <c r="I8" s="76"/>
      <c r="J8" s="76"/>
      <c r="K8" s="76"/>
    </row>
    <row r="9" spans="1:12" ht="25.5" customHeight="1">
      <c r="A9" s="89" t="s">
        <v>18</v>
      </c>
      <c r="B9" s="73" t="s">
        <v>30</v>
      </c>
      <c r="C9" s="73" t="s">
        <v>31</v>
      </c>
      <c r="D9" s="73" t="s">
        <v>52</v>
      </c>
      <c r="E9" s="71" t="s">
        <v>34</v>
      </c>
      <c r="F9" s="71" t="s">
        <v>0</v>
      </c>
      <c r="G9" s="89" t="s">
        <v>62</v>
      </c>
      <c r="H9" s="71" t="s">
        <v>60</v>
      </c>
      <c r="I9" s="71" t="s">
        <v>61</v>
      </c>
      <c r="J9" s="71" t="s">
        <v>63</v>
      </c>
      <c r="K9" s="71" t="s">
        <v>64</v>
      </c>
      <c r="L9" s="9" t="s">
        <v>19</v>
      </c>
    </row>
    <row r="10" spans="1:15" ht="15.75" customHeight="1">
      <c r="A10" s="90"/>
      <c r="B10" s="73"/>
      <c r="C10" s="73"/>
      <c r="D10" s="73"/>
      <c r="E10" s="71"/>
      <c r="F10" s="71"/>
      <c r="G10" s="90"/>
      <c r="H10" s="71"/>
      <c r="I10" s="71"/>
      <c r="J10" s="71"/>
      <c r="K10" s="71"/>
      <c r="L10" s="54" t="s">
        <v>20</v>
      </c>
      <c r="M10" s="50"/>
      <c r="N10" s="24"/>
      <c r="O10" s="51"/>
    </row>
    <row r="11" spans="1:14" ht="15.75" customHeight="1">
      <c r="A11" s="10" t="s">
        <v>3</v>
      </c>
      <c r="B11" s="11">
        <f>SUM(B12:B15)</f>
        <v>9600734.78</v>
      </c>
      <c r="C11" s="11">
        <f>SUM(C12:C15)</f>
        <v>8736324.17</v>
      </c>
      <c r="D11" s="11">
        <f>6206.64+195.89</f>
        <v>6402.530000000001</v>
      </c>
      <c r="E11" s="11">
        <v>8724885.15</v>
      </c>
      <c r="F11" s="47">
        <f>E11/C11</f>
        <v>0.9986906369569847</v>
      </c>
      <c r="G11" s="49">
        <f>C11+D11-E11</f>
        <v>17841.549999998882</v>
      </c>
      <c r="H11" s="11">
        <v>0</v>
      </c>
      <c r="I11" s="11">
        <v>12682.28</v>
      </c>
      <c r="J11" s="11">
        <v>0</v>
      </c>
      <c r="K11" s="11">
        <f aca="true" t="shared" si="0" ref="K11:K29">H11+I11-J11</f>
        <v>12682.28</v>
      </c>
      <c r="L11" s="46">
        <f>E11/B11</f>
        <v>0.908772646045327</v>
      </c>
      <c r="M11" s="50"/>
      <c r="N11" s="50"/>
    </row>
    <row r="12" spans="1:13" ht="15.75" customHeight="1">
      <c r="A12" s="14" t="s">
        <v>54</v>
      </c>
      <c r="B12" s="15">
        <v>3615161.25</v>
      </c>
      <c r="C12" s="15">
        <v>3758885.67</v>
      </c>
      <c r="D12" s="15">
        <v>0</v>
      </c>
      <c r="E12" s="15">
        <v>0</v>
      </c>
      <c r="F12" s="48">
        <f aca="true" t="shared" si="1" ref="F12:F25">E12/C12</f>
        <v>0</v>
      </c>
      <c r="G12" s="15">
        <v>0</v>
      </c>
      <c r="H12" s="49"/>
      <c r="I12" s="15">
        <v>0</v>
      </c>
      <c r="J12" s="15">
        <v>0</v>
      </c>
      <c r="K12" s="12">
        <f t="shared" si="0"/>
        <v>0</v>
      </c>
      <c r="L12" s="13">
        <f>E12/B12</f>
        <v>0</v>
      </c>
      <c r="M12" s="50"/>
    </row>
    <row r="13" spans="1:13" ht="15.75" customHeight="1">
      <c r="A13" s="14" t="s">
        <v>55</v>
      </c>
      <c r="B13" s="15">
        <v>5074093.5</v>
      </c>
      <c r="C13" s="15">
        <v>3885948.12</v>
      </c>
      <c r="D13" s="15">
        <v>0</v>
      </c>
      <c r="E13" s="15">
        <v>0</v>
      </c>
      <c r="F13" s="48">
        <f t="shared" si="1"/>
        <v>0</v>
      </c>
      <c r="G13" s="15">
        <v>0</v>
      </c>
      <c r="H13" s="15">
        <v>0</v>
      </c>
      <c r="I13" s="15">
        <v>0</v>
      </c>
      <c r="J13" s="15">
        <v>0</v>
      </c>
      <c r="K13" s="12">
        <f t="shared" si="0"/>
        <v>0</v>
      </c>
      <c r="L13" s="13">
        <f>E13/B13</f>
        <v>0</v>
      </c>
      <c r="M13" s="50"/>
    </row>
    <row r="14" spans="1:13" ht="15.75" customHeight="1">
      <c r="A14" s="14" t="s">
        <v>56</v>
      </c>
      <c r="B14" s="15">
        <v>911480.03</v>
      </c>
      <c r="C14" s="15">
        <v>1091490.38</v>
      </c>
      <c r="D14" s="15">
        <v>0</v>
      </c>
      <c r="E14" s="15">
        <v>0</v>
      </c>
      <c r="F14" s="48">
        <f t="shared" si="1"/>
        <v>0</v>
      </c>
      <c r="G14" s="15">
        <v>0</v>
      </c>
      <c r="H14" s="15">
        <v>0</v>
      </c>
      <c r="I14" s="15">
        <v>0</v>
      </c>
      <c r="J14" s="15">
        <v>0</v>
      </c>
      <c r="K14" s="12">
        <f t="shared" si="0"/>
        <v>0</v>
      </c>
      <c r="L14" s="13">
        <f>E14/B14</f>
        <v>0</v>
      </c>
      <c r="M14" s="50"/>
    </row>
    <row r="15" spans="1:13" ht="15.75" customHeight="1">
      <c r="A15" s="14" t="s">
        <v>57</v>
      </c>
      <c r="B15" s="15"/>
      <c r="C15" s="15">
        <v>0</v>
      </c>
      <c r="D15" s="15">
        <v>0</v>
      </c>
      <c r="E15" s="15">
        <v>0</v>
      </c>
      <c r="F15" s="48">
        <v>0</v>
      </c>
      <c r="G15" s="15">
        <v>0</v>
      </c>
      <c r="H15" s="15">
        <v>0</v>
      </c>
      <c r="I15" s="15">
        <v>0</v>
      </c>
      <c r="J15" s="15">
        <v>0</v>
      </c>
      <c r="K15" s="12">
        <f t="shared" si="0"/>
        <v>0</v>
      </c>
      <c r="L15" s="13">
        <v>0</v>
      </c>
      <c r="M15" s="50"/>
    </row>
    <row r="16" spans="1:13" ht="15.75" customHeight="1">
      <c r="A16" s="14" t="s">
        <v>58</v>
      </c>
      <c r="B16" s="15">
        <v>0</v>
      </c>
      <c r="C16" s="15">
        <v>0</v>
      </c>
      <c r="D16" s="15">
        <v>0</v>
      </c>
      <c r="E16" s="15">
        <v>0</v>
      </c>
      <c r="F16" s="47"/>
      <c r="G16" s="15">
        <v>0</v>
      </c>
      <c r="H16" s="15">
        <v>0</v>
      </c>
      <c r="I16" s="15">
        <v>0</v>
      </c>
      <c r="J16" s="15">
        <v>0</v>
      </c>
      <c r="K16" s="12">
        <f t="shared" si="0"/>
        <v>0</v>
      </c>
      <c r="L16" s="13">
        <v>0</v>
      </c>
      <c r="M16" s="50"/>
    </row>
    <row r="17" spans="1:14" ht="15.75" customHeight="1">
      <c r="A17" s="10" t="s">
        <v>74</v>
      </c>
      <c r="B17" s="11">
        <f>SUM(B18:B28)</f>
        <v>77243745.4</v>
      </c>
      <c r="C17" s="11">
        <f>SUM(C18:C28)</f>
        <v>81833509.91000001</v>
      </c>
      <c r="D17" s="11">
        <f>SUM(D18:D29)</f>
        <v>208244.03999999998</v>
      </c>
      <c r="E17" s="11">
        <f>SUM(E18:E29)</f>
        <v>87444214.80999999</v>
      </c>
      <c r="F17" s="47">
        <f>E17/C17</f>
        <v>1.068562437394786</v>
      </c>
      <c r="G17" s="11">
        <f>SUM(G18:G29)</f>
        <v>-5402460.859999996</v>
      </c>
      <c r="H17" s="11">
        <f>SUM(H18:H29)</f>
        <v>6146558.489999999</v>
      </c>
      <c r="I17" s="11">
        <f>SUM(I18:I27)</f>
        <v>2193319.92</v>
      </c>
      <c r="J17" s="11">
        <f>SUM(J18:J27)</f>
        <v>175877.81</v>
      </c>
      <c r="K17" s="11">
        <f t="shared" si="0"/>
        <v>8164000.6</v>
      </c>
      <c r="L17" s="46">
        <v>0</v>
      </c>
      <c r="M17" s="50"/>
      <c r="N17" s="50"/>
    </row>
    <row r="18" spans="1:14" ht="15.75" customHeight="1">
      <c r="A18" s="14" t="s">
        <v>69</v>
      </c>
      <c r="B18" s="15">
        <v>27181704</v>
      </c>
      <c r="C18" s="15">
        <v>27998949.46</v>
      </c>
      <c r="D18" s="15">
        <v>28061.26</v>
      </c>
      <c r="E18" s="15">
        <v>27998744.98</v>
      </c>
      <c r="F18" s="48">
        <f t="shared" si="1"/>
        <v>0.9999926968688488</v>
      </c>
      <c r="G18" s="15">
        <f aca="true" t="shared" si="2" ref="G18:G29">C18+D18-E18</f>
        <v>28265.740000002086</v>
      </c>
      <c r="H18" s="15">
        <v>3737.49</v>
      </c>
      <c r="I18" s="15">
        <v>0</v>
      </c>
      <c r="J18" s="15">
        <v>0</v>
      </c>
      <c r="K18" s="12">
        <f t="shared" si="0"/>
        <v>3737.49</v>
      </c>
      <c r="L18" s="13">
        <f>E18/B18</f>
        <v>1.0300584900784735</v>
      </c>
      <c r="M18" s="50"/>
      <c r="N18" s="50"/>
    </row>
    <row r="19" spans="1:14" ht="15.75" customHeight="1">
      <c r="A19" s="14" t="s">
        <v>25</v>
      </c>
      <c r="B19" s="15">
        <v>11151463</v>
      </c>
      <c r="C19" s="15">
        <v>13053392.91</v>
      </c>
      <c r="D19" s="15">
        <v>93436.62</v>
      </c>
      <c r="E19" s="15">
        <v>5942580.05</v>
      </c>
      <c r="F19" s="48">
        <f t="shared" si="1"/>
        <v>0.45525175645693483</v>
      </c>
      <c r="G19" s="15">
        <f t="shared" si="2"/>
        <v>7204249.4799999995</v>
      </c>
      <c r="H19" s="15">
        <f>5125846.96+119656.14</f>
        <v>5245503.1</v>
      </c>
      <c r="I19" s="15">
        <v>2193319.92</v>
      </c>
      <c r="J19" s="15">
        <f>58714.39+117163.42</f>
        <v>175877.81</v>
      </c>
      <c r="K19" s="12">
        <f t="shared" si="0"/>
        <v>7262945.21</v>
      </c>
      <c r="L19" s="13">
        <f>E19/B19</f>
        <v>0.5328968988194643</v>
      </c>
      <c r="M19" s="50"/>
      <c r="N19" s="50"/>
    </row>
    <row r="20" spans="1:14" ht="15.75" customHeight="1">
      <c r="A20" s="14" t="s">
        <v>24</v>
      </c>
      <c r="B20" s="15">
        <v>22752091.4</v>
      </c>
      <c r="C20" s="15">
        <v>24907803.93</v>
      </c>
      <c r="D20" s="15">
        <v>18956.57</v>
      </c>
      <c r="E20" s="15">
        <v>24911907.9</v>
      </c>
      <c r="F20" s="48">
        <f t="shared" si="1"/>
        <v>1.0001647664327025</v>
      </c>
      <c r="G20" s="15">
        <f t="shared" si="2"/>
        <v>14852.60000000149</v>
      </c>
      <c r="H20" s="15">
        <v>0</v>
      </c>
      <c r="I20" s="15">
        <v>0</v>
      </c>
      <c r="J20" s="15">
        <v>0</v>
      </c>
      <c r="K20" s="12">
        <f t="shared" si="0"/>
        <v>0</v>
      </c>
      <c r="L20" s="13">
        <f aca="true" t="shared" si="3" ref="L20:L25">E20/B20</f>
        <v>1.094928262287132</v>
      </c>
      <c r="M20" s="50"/>
      <c r="N20" s="50"/>
    </row>
    <row r="21" spans="1:15" ht="15.75" customHeight="1">
      <c r="A21" s="14" t="s">
        <v>39</v>
      </c>
      <c r="B21" s="15">
        <v>827669</v>
      </c>
      <c r="C21" s="15">
        <v>1071934.33</v>
      </c>
      <c r="D21" s="15">
        <v>3752.73</v>
      </c>
      <c r="E21" s="15">
        <v>1074620.63</v>
      </c>
      <c r="F21" s="48">
        <f t="shared" si="1"/>
        <v>1.0025060303834097</v>
      </c>
      <c r="G21" s="15">
        <f t="shared" si="2"/>
        <v>1066.4300000001676</v>
      </c>
      <c r="H21" s="15">
        <v>0</v>
      </c>
      <c r="I21" s="15">
        <v>0</v>
      </c>
      <c r="J21" s="15">
        <v>0</v>
      </c>
      <c r="K21" s="12">
        <f t="shared" si="0"/>
        <v>0</v>
      </c>
      <c r="L21" s="13">
        <f t="shared" si="3"/>
        <v>1.2983700368142335</v>
      </c>
      <c r="M21" s="50"/>
      <c r="N21" s="50"/>
      <c r="O21" s="50"/>
    </row>
    <row r="22" spans="1:14" ht="15.75" customHeight="1">
      <c r="A22" s="14" t="s">
        <v>71</v>
      </c>
      <c r="B22" s="15">
        <v>12394988</v>
      </c>
      <c r="C22" s="15">
        <v>12487404.23</v>
      </c>
      <c r="D22" s="15">
        <v>29106.8</v>
      </c>
      <c r="E22" s="15">
        <v>12412355.92</v>
      </c>
      <c r="F22" s="48">
        <f t="shared" si="1"/>
        <v>0.9939900792336246</v>
      </c>
      <c r="G22" s="15">
        <f t="shared" si="2"/>
        <v>104155.11000000127</v>
      </c>
      <c r="H22" s="15">
        <v>203056.39</v>
      </c>
      <c r="I22" s="15">
        <v>0</v>
      </c>
      <c r="J22" s="15">
        <v>0</v>
      </c>
      <c r="K22" s="12">
        <f t="shared" si="0"/>
        <v>203056.39</v>
      </c>
      <c r="L22" s="13">
        <f t="shared" si="3"/>
        <v>1.0014012050677257</v>
      </c>
      <c r="M22" s="50"/>
      <c r="N22" s="50"/>
    </row>
    <row r="23" spans="1:14" ht="15.75" customHeight="1">
      <c r="A23" s="14" t="s">
        <v>89</v>
      </c>
      <c r="B23" s="15">
        <v>1208248</v>
      </c>
      <c r="C23" s="15">
        <v>1201812.11</v>
      </c>
      <c r="D23" s="15">
        <v>4920.46</v>
      </c>
      <c r="E23" s="15">
        <v>1200462.96</v>
      </c>
      <c r="F23" s="48">
        <f t="shared" si="1"/>
        <v>0.998877403556867</v>
      </c>
      <c r="G23" s="15">
        <f t="shared" si="2"/>
        <v>6269.610000000102</v>
      </c>
      <c r="H23" s="15">
        <v>0</v>
      </c>
      <c r="I23" s="15">
        <v>0</v>
      </c>
      <c r="J23" s="15">
        <v>0</v>
      </c>
      <c r="K23" s="12">
        <f t="shared" si="0"/>
        <v>0</v>
      </c>
      <c r="L23" s="13">
        <f t="shared" si="3"/>
        <v>0.9935567532493329</v>
      </c>
      <c r="M23" s="50"/>
      <c r="N23" s="50"/>
    </row>
    <row r="24" spans="1:14" ht="15.75" customHeight="1">
      <c r="A24" s="14" t="s">
        <v>72</v>
      </c>
      <c r="B24" s="15">
        <v>277588</v>
      </c>
      <c r="C24" s="15">
        <v>261659.18</v>
      </c>
      <c r="D24" s="15">
        <v>971.5</v>
      </c>
      <c r="E24" s="15">
        <v>263396.41</v>
      </c>
      <c r="F24" s="48">
        <f t="shared" si="1"/>
        <v>1.0066392855010857</v>
      </c>
      <c r="G24" s="15">
        <f t="shared" si="2"/>
        <v>-765.7299999999814</v>
      </c>
      <c r="H24" s="15">
        <v>0</v>
      </c>
      <c r="I24" s="15">
        <v>0</v>
      </c>
      <c r="J24" s="15">
        <v>0</v>
      </c>
      <c r="K24" s="12">
        <f t="shared" si="0"/>
        <v>0</v>
      </c>
      <c r="L24" s="13">
        <f t="shared" si="3"/>
        <v>0.9488753476375058</v>
      </c>
      <c r="M24" s="50"/>
      <c r="N24" s="50"/>
    </row>
    <row r="25" spans="1:14" ht="15.75" customHeight="1">
      <c r="A25" s="14" t="s">
        <v>73</v>
      </c>
      <c r="B25" s="15">
        <v>39668</v>
      </c>
      <c r="C25" s="15">
        <v>44338.2</v>
      </c>
      <c r="D25" s="15">
        <v>116.89</v>
      </c>
      <c r="E25" s="15">
        <v>44064</v>
      </c>
      <c r="F25" s="48">
        <f t="shared" si="1"/>
        <v>0.9938157164702222</v>
      </c>
      <c r="G25" s="15">
        <f t="shared" si="2"/>
        <v>391.0899999999965</v>
      </c>
      <c r="H25" s="15">
        <v>0</v>
      </c>
      <c r="I25" s="15">
        <v>0</v>
      </c>
      <c r="J25" s="15">
        <v>0</v>
      </c>
      <c r="K25" s="12">
        <f t="shared" si="0"/>
        <v>0</v>
      </c>
      <c r="L25" s="13">
        <f t="shared" si="3"/>
        <v>1.1108198043763235</v>
      </c>
      <c r="M25" s="50"/>
      <c r="N25" s="50"/>
    </row>
    <row r="26" spans="1:14" ht="15.75" customHeight="1">
      <c r="A26" s="14" t="s">
        <v>88</v>
      </c>
      <c r="B26" s="15">
        <v>400759</v>
      </c>
      <c r="C26" s="15">
        <v>806215.56</v>
      </c>
      <c r="D26" s="15">
        <v>2690.62</v>
      </c>
      <c r="E26" s="15">
        <v>824060.02</v>
      </c>
      <c r="F26" s="48">
        <f>E26/C26</f>
        <v>1.0221336090313116</v>
      </c>
      <c r="G26" s="15">
        <f t="shared" si="2"/>
        <v>-15153.839999999967</v>
      </c>
      <c r="H26" s="15">
        <v>0</v>
      </c>
      <c r="I26" s="15">
        <v>0</v>
      </c>
      <c r="J26" s="15">
        <v>0</v>
      </c>
      <c r="K26" s="12">
        <f t="shared" si="0"/>
        <v>0</v>
      </c>
      <c r="L26" s="13">
        <f>E26/B26</f>
        <v>2.0562483188150487</v>
      </c>
      <c r="M26" s="50"/>
      <c r="N26" s="50"/>
    </row>
    <row r="27" spans="1:14" ht="15.75" customHeight="1">
      <c r="A27" s="14" t="s">
        <v>87</v>
      </c>
      <c r="B27" s="15">
        <v>883963</v>
      </c>
      <c r="C27" s="15">
        <v>0</v>
      </c>
      <c r="D27" s="15">
        <v>0</v>
      </c>
      <c r="E27" s="15">
        <v>0</v>
      </c>
      <c r="F27" s="48">
        <v>0</v>
      </c>
      <c r="G27" s="15">
        <f t="shared" si="2"/>
        <v>0</v>
      </c>
      <c r="H27" s="15">
        <v>0</v>
      </c>
      <c r="I27" s="15">
        <v>0</v>
      </c>
      <c r="J27" s="15">
        <v>0</v>
      </c>
      <c r="K27" s="12">
        <f t="shared" si="0"/>
        <v>0</v>
      </c>
      <c r="L27" s="13">
        <v>0</v>
      </c>
      <c r="M27" s="50"/>
      <c r="N27" s="50"/>
    </row>
    <row r="28" spans="1:13" ht="15.75" customHeight="1">
      <c r="A28" s="14" t="s">
        <v>85</v>
      </c>
      <c r="B28" s="15">
        <v>125604</v>
      </c>
      <c r="C28" s="15">
        <v>0</v>
      </c>
      <c r="D28" s="15">
        <v>0</v>
      </c>
      <c r="E28" s="15">
        <v>0</v>
      </c>
      <c r="F28" s="48">
        <v>0</v>
      </c>
      <c r="G28" s="15">
        <f t="shared" si="2"/>
        <v>0</v>
      </c>
      <c r="H28" s="15">
        <v>0</v>
      </c>
      <c r="I28" s="15">
        <v>0</v>
      </c>
      <c r="J28" s="15">
        <v>0</v>
      </c>
      <c r="K28" s="12">
        <f t="shared" si="0"/>
        <v>0</v>
      </c>
      <c r="L28" s="13">
        <v>0</v>
      </c>
      <c r="M28" s="50"/>
    </row>
    <row r="29" spans="1:13" ht="15.75" customHeight="1">
      <c r="A29" s="14" t="s">
        <v>91</v>
      </c>
      <c r="B29" s="15">
        <v>0</v>
      </c>
      <c r="C29" s="15">
        <v>0</v>
      </c>
      <c r="D29" s="15">
        <f>3446.11+7233.86+114.79+1939.93+455.62+10147.91+46.73+36.57+1094.82+1630.04+84.21</f>
        <v>26230.59</v>
      </c>
      <c r="E29" s="15">
        <f>1647.94+7645+488775.9+3017944.21+3510745.93+5745262.96</f>
        <v>12772021.940000001</v>
      </c>
      <c r="F29" s="48">
        <v>0</v>
      </c>
      <c r="G29" s="15">
        <f t="shared" si="2"/>
        <v>-12745791.350000001</v>
      </c>
      <c r="H29" s="15">
        <f>18740.15+243333.34+57480.75+112259.26+16363.08+154705.62+91379.31</f>
        <v>694261.51</v>
      </c>
      <c r="I29" s="15">
        <v>0</v>
      </c>
      <c r="J29" s="15">
        <v>319557.05</v>
      </c>
      <c r="K29" s="12">
        <f t="shared" si="0"/>
        <v>374704.46</v>
      </c>
      <c r="L29" s="13">
        <v>0</v>
      </c>
      <c r="M29" s="50"/>
    </row>
    <row r="30" spans="1:13" ht="15.75" customHeight="1">
      <c r="A30" s="16" t="s">
        <v>16</v>
      </c>
      <c r="B30" s="17">
        <f aca="true" t="shared" si="4" ref="B30:L30">B17+B11</f>
        <v>86844480.18</v>
      </c>
      <c r="C30" s="17">
        <f t="shared" si="4"/>
        <v>90569834.08000001</v>
      </c>
      <c r="D30" s="17">
        <f>D17+D11</f>
        <v>214646.56999999998</v>
      </c>
      <c r="E30" s="17">
        <f>E17+E11</f>
        <v>96169099.96</v>
      </c>
      <c r="F30" s="17">
        <f t="shared" si="4"/>
        <v>2.0672530743517705</v>
      </c>
      <c r="G30" s="17">
        <f t="shared" si="4"/>
        <v>-5384619.309999997</v>
      </c>
      <c r="H30" s="17">
        <f>H17+H11</f>
        <v>6146558.489999999</v>
      </c>
      <c r="I30" s="17">
        <f t="shared" si="4"/>
        <v>2206002.1999999997</v>
      </c>
      <c r="J30" s="17">
        <f t="shared" si="4"/>
        <v>175877.81</v>
      </c>
      <c r="K30" s="17">
        <f t="shared" si="4"/>
        <v>8176682.88</v>
      </c>
      <c r="L30" s="47">
        <f t="shared" si="4"/>
        <v>0.908772646045327</v>
      </c>
      <c r="M30" s="50"/>
    </row>
    <row r="31" spans="2:11" ht="15.75" customHeight="1">
      <c r="B31" s="2"/>
      <c r="C31" s="52"/>
      <c r="D31" s="52"/>
      <c r="E31" s="50"/>
      <c r="G31" s="2"/>
      <c r="H31" s="52"/>
      <c r="I31" s="2"/>
      <c r="J31" s="2"/>
      <c r="K31" s="2"/>
    </row>
    <row r="32" spans="2:13" ht="15.75" customHeight="1">
      <c r="B32" s="2"/>
      <c r="C32" s="72" t="s">
        <v>21</v>
      </c>
      <c r="D32" s="72"/>
      <c r="E32" s="72"/>
      <c r="F32" s="72"/>
      <c r="G32" s="72"/>
      <c r="H32" s="72"/>
      <c r="I32" s="72"/>
      <c r="J32" s="2"/>
      <c r="K32" s="2"/>
      <c r="M32" s="53"/>
    </row>
    <row r="33" spans="2:13" ht="15.75" customHeight="1">
      <c r="B33" s="2"/>
      <c r="C33" s="18"/>
      <c r="D33" s="18"/>
      <c r="E33" s="18"/>
      <c r="F33" s="18"/>
      <c r="G33" s="18"/>
      <c r="H33" s="18"/>
      <c r="I33" s="18"/>
      <c r="J33" s="2"/>
      <c r="K33" s="53"/>
      <c r="L33" s="53"/>
      <c r="M33" s="53"/>
    </row>
    <row r="34" spans="2:13" ht="15.75" customHeight="1">
      <c r="B34" s="91" t="s">
        <v>4</v>
      </c>
      <c r="C34" s="91"/>
      <c r="D34" s="92" t="s">
        <v>5</v>
      </c>
      <c r="E34" s="93"/>
      <c r="F34" s="94"/>
      <c r="G34" s="76" t="s">
        <v>67</v>
      </c>
      <c r="H34" s="76"/>
      <c r="I34" s="9" t="s">
        <v>0</v>
      </c>
      <c r="J34" s="2"/>
      <c r="K34" s="55"/>
      <c r="L34" s="53"/>
      <c r="M34" s="53"/>
    </row>
    <row r="35" spans="2:12" ht="15.75" customHeight="1">
      <c r="B35" s="79" t="s">
        <v>83</v>
      </c>
      <c r="C35" s="79"/>
      <c r="D35" s="98">
        <v>9536246</v>
      </c>
      <c r="E35" s="99"/>
      <c r="F35" s="100"/>
      <c r="G35" s="87">
        <v>9565266.02</v>
      </c>
      <c r="H35" s="87"/>
      <c r="I35" s="19">
        <f>G35/D35</f>
        <v>1.0030431282917827</v>
      </c>
      <c r="J35" s="56"/>
      <c r="K35" s="57"/>
      <c r="L35" s="53"/>
    </row>
    <row r="36" spans="2:11" ht="15.75" customHeight="1">
      <c r="B36" s="88" t="s">
        <v>84</v>
      </c>
      <c r="C36" s="88"/>
      <c r="D36" s="98">
        <v>3281051</v>
      </c>
      <c r="E36" s="99"/>
      <c r="F36" s="100"/>
      <c r="G36" s="87">
        <v>1094046.87</v>
      </c>
      <c r="H36" s="87"/>
      <c r="I36" s="19">
        <f>G36/D36</f>
        <v>0.33344403058654076</v>
      </c>
      <c r="J36" s="2"/>
      <c r="K36" s="52"/>
    </row>
    <row r="37" spans="2:9" ht="15.75" customHeight="1">
      <c r="B37" s="20"/>
      <c r="C37" s="20"/>
      <c r="D37" s="20"/>
      <c r="E37" s="20"/>
      <c r="F37" s="21"/>
      <c r="G37" s="22"/>
      <c r="H37" s="22"/>
      <c r="I37" s="23"/>
    </row>
    <row r="38" spans="1:12" s="25" customFormat="1" ht="15.75" customHeight="1">
      <c r="A38" s="2"/>
      <c r="B38" s="24"/>
      <c r="C38" s="24"/>
      <c r="D38" s="24"/>
      <c r="E38" s="24"/>
      <c r="F38" s="2"/>
      <c r="G38" s="24"/>
      <c r="H38" s="24"/>
      <c r="I38" s="24"/>
      <c r="J38" s="24"/>
      <c r="K38" s="24"/>
      <c r="L38" s="2"/>
    </row>
    <row r="39" spans="2:11" s="25" customFormat="1" ht="15.75" customHeight="1">
      <c r="B39" s="81" t="s">
        <v>8</v>
      </c>
      <c r="C39" s="81"/>
      <c r="D39" s="59"/>
      <c r="E39" s="60"/>
      <c r="F39" s="61" t="s">
        <v>75</v>
      </c>
      <c r="G39" s="62"/>
      <c r="H39" s="63"/>
      <c r="I39" s="77" t="s">
        <v>76</v>
      </c>
      <c r="J39" s="77"/>
      <c r="K39" s="77"/>
    </row>
    <row r="40" spans="2:11" s="25" customFormat="1" ht="15.75" customHeight="1">
      <c r="B40" s="64"/>
      <c r="C40" s="58"/>
      <c r="D40" s="59"/>
      <c r="E40" s="60"/>
      <c r="F40" s="65"/>
      <c r="G40" s="62"/>
      <c r="H40" s="63"/>
      <c r="I40" s="66"/>
      <c r="J40" s="66"/>
      <c r="K40" s="67"/>
    </row>
    <row r="41" spans="2:11" s="25" customFormat="1" ht="15.75" customHeight="1">
      <c r="B41" s="64"/>
      <c r="C41" s="58"/>
      <c r="D41" s="59"/>
      <c r="E41" s="60"/>
      <c r="F41" s="65"/>
      <c r="G41" s="62"/>
      <c r="H41" s="63"/>
      <c r="I41" s="66"/>
      <c r="J41" s="66"/>
      <c r="K41" s="67"/>
    </row>
    <row r="42" spans="1:11" s="25" customFormat="1" ht="15.75" customHeight="1">
      <c r="A42" s="26"/>
      <c r="B42" s="81" t="s">
        <v>77</v>
      </c>
      <c r="C42" s="81"/>
      <c r="D42" s="59"/>
      <c r="E42" s="68"/>
      <c r="F42" s="61" t="s">
        <v>78</v>
      </c>
      <c r="G42" s="69"/>
      <c r="H42" s="63"/>
      <c r="I42" s="77" t="s">
        <v>79</v>
      </c>
      <c r="J42" s="77"/>
      <c r="K42" s="77"/>
    </row>
    <row r="43" spans="1:12" ht="15.75" customHeight="1">
      <c r="A43" s="26"/>
      <c r="B43" s="85" t="s">
        <v>80</v>
      </c>
      <c r="C43" s="85"/>
      <c r="D43" s="59"/>
      <c r="E43" s="68"/>
      <c r="F43" s="70" t="s">
        <v>81</v>
      </c>
      <c r="G43" s="69"/>
      <c r="H43" s="63"/>
      <c r="I43" s="78" t="s">
        <v>82</v>
      </c>
      <c r="J43" s="78"/>
      <c r="K43" s="78"/>
      <c r="L43" s="25"/>
    </row>
    <row r="44" spans="1:11" ht="15.75" customHeight="1">
      <c r="A44" s="28"/>
      <c r="B44" s="27"/>
      <c r="C44" s="27"/>
      <c r="D44" s="27"/>
      <c r="G44" s="27"/>
      <c r="H44" s="27"/>
      <c r="J44" s="27"/>
      <c r="K44" s="27"/>
    </row>
    <row r="45" ht="15.75" customHeight="1"/>
    <row r="46" ht="12.75">
      <c r="A46" s="29" t="s">
        <v>86</v>
      </c>
    </row>
    <row r="47" ht="12.75">
      <c r="A47" s="29"/>
    </row>
    <row r="48" ht="15.75" customHeight="1">
      <c r="A48" s="29"/>
    </row>
    <row r="49" ht="15.75" customHeight="1">
      <c r="A49" s="29"/>
    </row>
    <row r="50" spans="1:12" ht="15.75" customHeight="1">
      <c r="A50" s="84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s="31" customFormat="1" ht="15.75" customHeight="1">
      <c r="A51" s="2"/>
      <c r="B51" s="23"/>
      <c r="C51" s="23"/>
      <c r="D51" s="23"/>
      <c r="E51" s="23"/>
      <c r="F51" s="30"/>
      <c r="G51" s="23"/>
      <c r="H51" s="23"/>
      <c r="I51" s="24"/>
      <c r="J51" s="24"/>
      <c r="K51" s="24"/>
      <c r="L51" s="2"/>
    </row>
    <row r="52" spans="1:12" ht="15.75" customHeight="1">
      <c r="A52" s="86" t="s">
        <v>6</v>
      </c>
      <c r="B52" s="86"/>
      <c r="C52" s="86"/>
      <c r="D52" s="5"/>
      <c r="E52" s="86" t="s">
        <v>7</v>
      </c>
      <c r="F52" s="86"/>
      <c r="G52" s="86"/>
      <c r="H52" s="86"/>
      <c r="I52" s="86"/>
      <c r="J52" s="86"/>
      <c r="K52" s="86"/>
      <c r="L52" s="86"/>
    </row>
    <row r="53" spans="1:8" ht="12.75">
      <c r="A53" s="32"/>
      <c r="B53" s="27"/>
      <c r="C53" s="33"/>
      <c r="D53" s="33"/>
      <c r="F53" s="32"/>
      <c r="G53" s="27"/>
      <c r="H53" s="27"/>
    </row>
    <row r="54" spans="1:9" ht="15.75">
      <c r="A54" s="34" t="s">
        <v>15</v>
      </c>
      <c r="B54" s="35"/>
      <c r="C54" s="35"/>
      <c r="D54" s="35"/>
      <c r="E54" s="75" t="s">
        <v>37</v>
      </c>
      <c r="F54" s="75"/>
      <c r="G54" s="75"/>
      <c r="H54" s="75"/>
      <c r="I54" s="75"/>
    </row>
    <row r="55" spans="1:7" ht="15.75">
      <c r="A55" s="36"/>
      <c r="B55" s="37"/>
      <c r="C55" s="37"/>
      <c r="D55" s="37"/>
      <c r="E55" s="37"/>
      <c r="F55" s="38"/>
      <c r="G55" s="39"/>
    </row>
    <row r="56" spans="1:12" ht="15.75">
      <c r="A56" s="74" t="s">
        <v>17</v>
      </c>
      <c r="B56" s="74"/>
      <c r="C56" s="35"/>
      <c r="D56" s="35"/>
      <c r="E56" s="75" t="s">
        <v>38</v>
      </c>
      <c r="F56" s="75"/>
      <c r="G56" s="75"/>
      <c r="H56" s="75"/>
      <c r="I56" s="75"/>
      <c r="J56" s="40"/>
      <c r="K56" s="40"/>
      <c r="L56" s="41"/>
    </row>
    <row r="57" spans="1:2" ht="12.75">
      <c r="A57" s="28"/>
      <c r="B57" s="42"/>
    </row>
    <row r="58" spans="1:5" ht="15.75">
      <c r="A58" s="1" t="s">
        <v>9</v>
      </c>
      <c r="B58" s="43"/>
      <c r="E58" s="6" t="s">
        <v>42</v>
      </c>
    </row>
    <row r="59" spans="1:2" ht="12.75">
      <c r="A59" s="28"/>
      <c r="B59" s="42"/>
    </row>
    <row r="60" spans="1:12" ht="15.75">
      <c r="A60" s="4" t="s">
        <v>26</v>
      </c>
      <c r="B60" s="43"/>
      <c r="E60" s="83" t="s">
        <v>36</v>
      </c>
      <c r="F60" s="83"/>
      <c r="G60" s="83"/>
      <c r="H60" s="83"/>
      <c r="I60" s="83"/>
      <c r="J60" s="83"/>
      <c r="K60" s="83"/>
      <c r="L60" s="83"/>
    </row>
    <row r="61" spans="1:5" ht="15.75">
      <c r="A61" s="28"/>
      <c r="B61" s="42"/>
      <c r="E61" s="44"/>
    </row>
    <row r="62" spans="1:12" ht="15.75">
      <c r="A62" s="4" t="s">
        <v>28</v>
      </c>
      <c r="B62" s="43"/>
      <c r="E62" s="82" t="s">
        <v>27</v>
      </c>
      <c r="F62" s="82"/>
      <c r="G62" s="82"/>
      <c r="H62" s="82"/>
      <c r="I62" s="82"/>
      <c r="J62" s="82"/>
      <c r="K62" s="82"/>
      <c r="L62" s="82"/>
    </row>
    <row r="63" spans="1:5" ht="15.75">
      <c r="A63" s="28"/>
      <c r="B63" s="42"/>
      <c r="E63" s="6"/>
    </row>
    <row r="64" spans="1:12" ht="15.75">
      <c r="A64" s="4" t="s">
        <v>52</v>
      </c>
      <c r="B64" s="43"/>
      <c r="E64" s="80" t="s">
        <v>53</v>
      </c>
      <c r="F64" s="80"/>
      <c r="G64" s="80"/>
      <c r="H64" s="80"/>
      <c r="I64" s="80"/>
      <c r="J64" s="80"/>
      <c r="K64" s="80"/>
      <c r="L64" s="80"/>
    </row>
    <row r="65" spans="1:5" ht="15.75">
      <c r="A65" s="28"/>
      <c r="B65" s="42"/>
      <c r="E65" s="6"/>
    </row>
    <row r="66" spans="1:12" ht="15.75">
      <c r="A66" s="4" t="s">
        <v>35</v>
      </c>
      <c r="B66" s="43"/>
      <c r="E66" s="80" t="s">
        <v>29</v>
      </c>
      <c r="F66" s="80"/>
      <c r="G66" s="80"/>
      <c r="H66" s="80"/>
      <c r="I66" s="80"/>
      <c r="J66" s="80"/>
      <c r="K66" s="80"/>
      <c r="L66" s="80"/>
    </row>
    <row r="67" spans="1:2" ht="12.75">
      <c r="A67" s="38"/>
      <c r="B67" s="39"/>
    </row>
    <row r="68" spans="1:12" ht="15.75">
      <c r="A68" s="45" t="s">
        <v>0</v>
      </c>
      <c r="B68" s="43"/>
      <c r="E68" s="83" t="s">
        <v>59</v>
      </c>
      <c r="F68" s="101"/>
      <c r="G68" s="101"/>
      <c r="H68" s="101"/>
      <c r="I68" s="101"/>
      <c r="J68" s="101"/>
      <c r="K68" s="101"/>
      <c r="L68" s="101"/>
    </row>
    <row r="69" spans="1:2" ht="12.75">
      <c r="A69" s="28"/>
      <c r="B69" s="42"/>
    </row>
    <row r="70" spans="1:5" ht="15.75">
      <c r="A70" s="1" t="s">
        <v>32</v>
      </c>
      <c r="B70" s="43"/>
      <c r="E70" s="6" t="s">
        <v>33</v>
      </c>
    </row>
    <row r="71" spans="1:2" ht="12.75">
      <c r="A71" s="28"/>
      <c r="B71" s="42"/>
    </row>
    <row r="72" spans="1:5" ht="15.75">
      <c r="A72" s="1" t="s">
        <v>41</v>
      </c>
      <c r="B72" s="43"/>
      <c r="E72" s="6" t="s">
        <v>43</v>
      </c>
    </row>
    <row r="73" spans="1:2" ht="12.75">
      <c r="A73" s="28"/>
      <c r="B73" s="42"/>
    </row>
    <row r="74" spans="1:5" ht="15.75">
      <c r="A74" s="1" t="s">
        <v>22</v>
      </c>
      <c r="B74" s="43"/>
      <c r="E74" s="6" t="s">
        <v>44</v>
      </c>
    </row>
    <row r="75" spans="1:2" ht="12.75">
      <c r="A75" s="28"/>
      <c r="B75" s="42"/>
    </row>
    <row r="76" spans="1:5" ht="15.75">
      <c r="A76" s="1" t="s">
        <v>23</v>
      </c>
      <c r="B76" s="43"/>
      <c r="E76" s="6" t="s">
        <v>45</v>
      </c>
    </row>
    <row r="77" spans="1:5" ht="15.75">
      <c r="A77" s="1"/>
      <c r="B77" s="43"/>
      <c r="E77" s="6"/>
    </row>
    <row r="78" spans="1:5" ht="15.75">
      <c r="A78" s="1" t="s">
        <v>40</v>
      </c>
      <c r="B78" s="43"/>
      <c r="E78" s="6" t="s">
        <v>46</v>
      </c>
    </row>
    <row r="79" spans="1:2" ht="12.75">
      <c r="A79" s="28"/>
      <c r="B79" s="42"/>
    </row>
    <row r="80" spans="1:12" ht="15.75">
      <c r="A80" s="4" t="s">
        <v>65</v>
      </c>
      <c r="B80" s="43"/>
      <c r="E80" s="96" t="s">
        <v>66</v>
      </c>
      <c r="F80" s="97"/>
      <c r="G80" s="97"/>
      <c r="H80" s="97"/>
      <c r="I80" s="97"/>
      <c r="J80" s="97"/>
      <c r="K80" s="97"/>
      <c r="L80" s="97"/>
    </row>
    <row r="81" spans="1:2" ht="12.75">
      <c r="A81" s="28"/>
      <c r="B81" s="42"/>
    </row>
    <row r="82" spans="1:5" ht="15.75">
      <c r="A82" s="1" t="s">
        <v>13</v>
      </c>
      <c r="B82" s="43"/>
      <c r="E82" s="6" t="s">
        <v>47</v>
      </c>
    </row>
    <row r="83" spans="1:2" ht="12.75">
      <c r="A83" s="28"/>
      <c r="B83" s="42"/>
    </row>
    <row r="84" spans="1:5" ht="15.75">
      <c r="A84" s="1" t="s">
        <v>12</v>
      </c>
      <c r="B84" s="43"/>
      <c r="E84" s="6" t="s">
        <v>48</v>
      </c>
    </row>
    <row r="85" spans="1:2" ht="12.75">
      <c r="A85" s="28"/>
      <c r="B85" s="42"/>
    </row>
    <row r="86" spans="1:5" ht="15.75">
      <c r="A86" s="1" t="s">
        <v>14</v>
      </c>
      <c r="B86" s="43"/>
      <c r="E86" s="6" t="s">
        <v>49</v>
      </c>
    </row>
    <row r="87" spans="1:2" ht="12.75">
      <c r="A87" s="28"/>
      <c r="B87" s="42"/>
    </row>
    <row r="88" spans="1:5" ht="15.75">
      <c r="A88" s="1" t="s">
        <v>11</v>
      </c>
      <c r="B88" s="43"/>
      <c r="E88" s="6" t="s">
        <v>50</v>
      </c>
    </row>
    <row r="89" spans="1:2" ht="12.75">
      <c r="A89" s="28"/>
      <c r="B89" s="42"/>
    </row>
    <row r="90" spans="1:5" ht="15.75">
      <c r="A90" s="3" t="s">
        <v>19</v>
      </c>
      <c r="B90" s="43"/>
      <c r="E90" s="6" t="s">
        <v>68</v>
      </c>
    </row>
  </sheetData>
  <sheetProtection/>
  <mergeCells count="44">
    <mergeCell ref="A5:L5"/>
    <mergeCell ref="E80:L80"/>
    <mergeCell ref="D35:F35"/>
    <mergeCell ref="D36:F36"/>
    <mergeCell ref="E66:L66"/>
    <mergeCell ref="E68:L68"/>
    <mergeCell ref="C8:G8"/>
    <mergeCell ref="H8:K8"/>
    <mergeCell ref="G9:G10"/>
    <mergeCell ref="C9:C10"/>
    <mergeCell ref="A2:L2"/>
    <mergeCell ref="A4:L4"/>
    <mergeCell ref="G36:H36"/>
    <mergeCell ref="B36:C36"/>
    <mergeCell ref="G35:H35"/>
    <mergeCell ref="A9:A10"/>
    <mergeCell ref="H9:H10"/>
    <mergeCell ref="B34:C34"/>
    <mergeCell ref="D34:F34"/>
    <mergeCell ref="B9:B10"/>
    <mergeCell ref="E64:L64"/>
    <mergeCell ref="B42:C42"/>
    <mergeCell ref="B39:C39"/>
    <mergeCell ref="E62:L62"/>
    <mergeCell ref="E54:I54"/>
    <mergeCell ref="E60:L60"/>
    <mergeCell ref="A50:L50"/>
    <mergeCell ref="B43:C43"/>
    <mergeCell ref="A52:C52"/>
    <mergeCell ref="E52:L52"/>
    <mergeCell ref="A56:B56"/>
    <mergeCell ref="E56:I56"/>
    <mergeCell ref="G34:H34"/>
    <mergeCell ref="I39:K39"/>
    <mergeCell ref="I42:K42"/>
    <mergeCell ref="I43:K43"/>
    <mergeCell ref="B35:C35"/>
    <mergeCell ref="E9:E10"/>
    <mergeCell ref="F9:F10"/>
    <mergeCell ref="K9:K10"/>
    <mergeCell ref="C32:I32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0" fitToWidth="1" horizontalDpi="600" verticalDpi="600" orientation="landscape" scale="74" r:id="rId2"/>
  <headerFooter alignWithMargins="0">
    <oddFooter>&amp;R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Usuario</cp:lastModifiedBy>
  <cp:lastPrinted>2020-07-13T21:57:55Z</cp:lastPrinted>
  <dcterms:created xsi:type="dcterms:W3CDTF">2003-11-28T15:16:07Z</dcterms:created>
  <dcterms:modified xsi:type="dcterms:W3CDTF">2022-10-21T19:28:04Z</dcterms:modified>
  <cp:category/>
  <cp:version/>
  <cp:contentType/>
  <cp:contentStatus/>
</cp:coreProperties>
</file>