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<sst xmlns="http://schemas.openxmlformats.org/spreadsheetml/2006/main" count="95" uniqueCount="90">
  <si>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</si>
  <si>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</si>
  <si>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</si>
  <si>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</si>
  <si>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</si>
  <si>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</si>
  <si>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</si>
  <si>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</si>
  <si>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</si>
  <si>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</si>
  <si>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</si>
  <si>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</si>
  <si>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</si>
  <si>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</si>
  <si>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</si>
  <si>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</si>
  <si>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</si>
  <si>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</si>
  <si>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</si>
  <si>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</si>
  <si>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</si>
  <si>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</si>
  <si>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</si>
  <si>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</si>
  <si>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</si>
  <si>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</si>
  <si>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</si>
  <si>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</si>
  <si>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</si>
  <si>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</si>
  <si>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</si>
  <si>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</si>
  <si>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</si>
  <si>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</si>
  <si>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</si>
  <si>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</si>
  <si>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</si>
  <si>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</si>
  <si>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</si>
  <si>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</si>
  <si>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</si>
  <si>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</si>
  <si>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</si>
  <si>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</si>
  <si>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</si>
  <si>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</si>
  <si>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</si>
  <si>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</si>
  <si>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</si>
  <si>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</si>
  <si>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</si>
  <si>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</si>
  <si>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</si>
  <si>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</si>
  <si>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</si>
  <si>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</si>
  <si>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</si>
  <si>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</si>
  <si>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</si>
  <si>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</si>
  <si>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</si>
  <si>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</si>
  <si>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>POR EROGAR
(D)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</si>
  <si>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</si>
  <si>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</si>
  <si>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</si>
  <si>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</si>
  <si>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</si>
  <si>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</si>
  <si>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</si>
  <si>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</si>
  <si>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</si>
  <si>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</si>
  <si>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</si>
  <si>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</si>
  <si>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</si>
  <si>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</si>
  <si>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</si>
  <si>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</si>
  <si>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</si>
  <si>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</si>
  <si>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</si>
  <si>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</si>
  <si>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</si>
  <si>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</si>
  <si>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IEPS TABACOS </t>
  </si>
  <si>
    <t xml:space="preserve">IEPS GASOLINAS </t>
  </si>
  <si>
    <t>EJERCICIO FISCAL: 2020</t>
  </si>
  <si>
    <t xml:space="preserve">EJERCICIOS ANTERIORES </t>
  </si>
  <si>
    <t>Formato : FR-01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</si>
</sst>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5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4" fontId="62" fillId="0" borderId="0" xfId="0" applyNumberFormat="1" applyFont="1" applyAlignment="1">
      <alignment horizontal="right" wrapText="1"/>
    </xf>
    <xf numFmtId="0" fontId="5" fillId="5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21" xfId="93" applyFont="1" applyFill="1" applyBorder="1" applyAlignment="1">
      <alignment horizontal="center"/>
    </xf>
    <xf numFmtId="44" fontId="9" fillId="56" borderId="22" xfId="93" applyFont="1" applyFill="1" applyBorder="1" applyAlignment="1">
      <alignment horizontal="center"/>
    </xf>
    <xf numFmtId="44" fontId="9" fillId="56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88"/>
  <sheetViews>
    <sheetView tabSelected="1" zoomScaleSheetLayoutView="100" zoomScalePageLayoutView="0" workbookViewId="0" topLeftCell="A10">
      <selection activeCell="H23" sqref="H23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1.7109375" style="3" bestFit="1" customWidth="1"/>
    <col min="13" max="16384" width="11.421875" style="3" customWidth="1"/>
  </cols>
  <sheetData>
    <row r="2" spans="1:12" ht="15.75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87" t="s">
        <v>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.75" customHeight="1">
      <c r="A5" s="96" t="s">
        <v>87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103" t="s">
        <v>1</v>
      </c>
      <c r="D8" s="103"/>
      <c r="E8" s="104"/>
      <c r="F8" s="104"/>
      <c r="G8" s="104"/>
      <c r="H8" s="103" t="s">
        <v>2</v>
      </c>
      <c r="I8" s="103"/>
      <c r="J8" s="103"/>
      <c r="K8" s="103"/>
    </row>
    <row r="9" spans="1:12" ht="25.5" customHeight="1">
      <c r="A9" s="90" t="s">
        <v>18</v>
      </c>
      <c r="B9" s="74" t="s">
        <v>30</v>
      </c>
      <c r="C9" s="74" t="s">
        <v>31</v>
      </c>
      <c r="D9" s="74" t="s">
        <v>52</v>
      </c>
      <c r="E9" s="72" t="s">
        <v>34</v>
      </c>
      <c r="F9" s="72" t="s">
        <v>0</v>
      </c>
      <c r="G9" s="90" t="s">
        <v>62</v>
      </c>
      <c r="H9" s="72" t="s">
        <v>60</v>
      </c>
      <c r="I9" s="72" t="s">
        <v>61</v>
      </c>
      <c r="J9" s="72" t="s">
        <v>63</v>
      </c>
      <c r="K9" s="72" t="s">
        <v>64</v>
      </c>
      <c r="L9" s="8" t="s">
        <v>19</v>
      </c>
    </row>
    <row r="10" spans="1:13" ht="15.75" customHeight="1">
      <c r="A10" s="91"/>
      <c r="B10" s="74"/>
      <c r="C10" s="74"/>
      <c r="D10" s="74"/>
      <c r="E10" s="72"/>
      <c r="F10" s="72"/>
      <c r="G10" s="91"/>
      <c r="H10" s="72"/>
      <c r="I10" s="72"/>
      <c r="J10" s="72"/>
      <c r="K10" s="72"/>
      <c r="L10" s="1" t="s">
        <v>20</v>
      </c>
      <c r="M10" s="66"/>
    </row>
    <row r="11" spans="1:12" ht="15.75" customHeight="1">
      <c r="A11" s="12" t="s">
        <v>3</v>
      </c>
      <c r="B11" s="13">
        <f>SUM(B12:B15)</f>
        <v>10428033.75</v>
      </c>
      <c r="C11" s="13">
        <f>SUM(C12:C15)</f>
        <v>4293566.850000001</v>
      </c>
      <c r="D11" s="13">
        <v>1130.52</v>
      </c>
      <c r="E11" s="13">
        <f>3165906.06</f>
        <v>3165906.06</v>
      </c>
      <c r="F11" s="62">
        <f>E11/C11</f>
        <v>0.7373603743936116</v>
      </c>
      <c r="G11" s="13">
        <f>C11-E11</f>
        <v>1127660.7900000005</v>
      </c>
      <c r="H11" s="13">
        <f>22313.43+322838.18</f>
        <v>345151.61</v>
      </c>
      <c r="I11" s="13">
        <v>0</v>
      </c>
      <c r="J11" s="13">
        <v>0</v>
      </c>
      <c r="K11" s="13">
        <f>H11+I11-J11</f>
        <v>345151.61</v>
      </c>
      <c r="L11" s="61">
        <f>E11/B11</f>
        <v>0.3035956860036054</v>
      </c>
    </row>
    <row r="12" spans="1:12" ht="15.75" customHeight="1">
      <c r="A12" s="16" t="s">
        <v>54</v>
      </c>
      <c r="B12" s="17">
        <v>3616472.05</v>
      </c>
      <c r="C12" s="17">
        <v>1823902.1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64"/>
      <c r="I12" s="17">
        <v>0</v>
      </c>
      <c r="J12" s="17">
        <v>0</v>
      </c>
      <c r="K12" s="14">
        <f aca="true" t="shared" si="1" ref="K12:K26">H12+I12-J12</f>
        <v>0</v>
      </c>
      <c r="L12" s="15">
        <f>E12/B12</f>
        <v>0</v>
      </c>
    </row>
    <row r="13" spans="1:12" ht="15.75" customHeight="1">
      <c r="A13" s="16" t="s">
        <v>55</v>
      </c>
      <c r="B13" s="17">
        <v>6108205.7</v>
      </c>
      <c r="C13" s="17">
        <v>1586354.83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</row>
    <row r="14" spans="1:12" ht="15.75" customHeight="1">
      <c r="A14" s="16" t="s">
        <v>56</v>
      </c>
      <c r="B14" s="17">
        <v>700656</v>
      </c>
      <c r="C14" s="17">
        <v>883309.92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</row>
    <row r="15" spans="1:12" ht="15.75" customHeight="1">
      <c r="A15" s="16" t="s">
        <v>57</v>
      </c>
      <c r="B15" s="17">
        <v>2700</v>
      </c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</row>
    <row r="16" spans="1:12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</row>
    <row r="17" spans="1:12" ht="15.75" customHeight="1">
      <c r="A17" s="12" t="s">
        <v>74</v>
      </c>
      <c r="B17" s="13">
        <f>SUM(B18:B26)</f>
        <v>80573637</v>
      </c>
      <c r="C17" s="13">
        <f>SUM(C18:C26)</f>
        <v>21657933.45</v>
      </c>
      <c r="D17" s="13">
        <f>SUM(D18:D26)</f>
        <v>10189.53</v>
      </c>
      <c r="E17" s="13">
        <f>SUM(E18:E26)</f>
        <v>9211570.94</v>
      </c>
      <c r="F17" s="62">
        <f>E17/C17</f>
        <v>0.42532086273448216</v>
      </c>
      <c r="G17" s="13">
        <f>SUM(G18:G26)</f>
        <v>12446362.509999998</v>
      </c>
      <c r="H17" s="13">
        <f>SUM(H18:H27)</f>
        <v>13764670.099999998</v>
      </c>
      <c r="I17" s="13">
        <f>SUM(I18:I26)</f>
        <v>7588</v>
      </c>
      <c r="J17" s="13">
        <f>SUM(J18:J26)</f>
        <v>0</v>
      </c>
      <c r="K17" s="13">
        <f>H17+I17-J17</f>
        <v>13772258.099999998</v>
      </c>
      <c r="L17" s="61">
        <v>0</v>
      </c>
    </row>
    <row r="18" spans="1:12" ht="15.75" customHeight="1">
      <c r="A18" s="16" t="s">
        <v>69</v>
      </c>
      <c r="B18" s="17">
        <v>27181704</v>
      </c>
      <c r="C18" s="17">
        <v>7375416.57</v>
      </c>
      <c r="D18" s="17">
        <v>2669.9</v>
      </c>
      <c r="E18" s="17">
        <v>4938578.02</v>
      </c>
      <c r="F18" s="63">
        <f t="shared" si="0"/>
        <v>0.6695998759023315</v>
      </c>
      <c r="G18" s="17">
        <f>C18-E18</f>
        <v>2436838.5500000007</v>
      </c>
      <c r="H18" s="17">
        <v>2530329.66</v>
      </c>
      <c r="I18" s="17">
        <v>0</v>
      </c>
      <c r="J18" s="17">
        <v>0</v>
      </c>
      <c r="K18" s="14">
        <f>H18+I18-J18</f>
        <v>2530329.66</v>
      </c>
      <c r="L18" s="15">
        <f>E18/B18</f>
        <v>0.18168757999866378</v>
      </c>
    </row>
    <row r="19" spans="1:12" ht="15.75" customHeight="1">
      <c r="A19" s="16" t="s">
        <v>25</v>
      </c>
      <c r="B19" s="17">
        <v>13053390</v>
      </c>
      <c r="C19" s="17">
        <v>3824241</v>
      </c>
      <c r="D19" s="17">
        <v>3228.02</v>
      </c>
      <c r="E19" s="17">
        <v>0</v>
      </c>
      <c r="F19" s="63">
        <f t="shared" si="0"/>
        <v>0</v>
      </c>
      <c r="G19" s="17">
        <f>C19-E19</f>
        <v>3824241</v>
      </c>
      <c r="H19" s="17">
        <v>3827469.02</v>
      </c>
      <c r="I19" s="17">
        <v>0</v>
      </c>
      <c r="J19" s="17">
        <v>0</v>
      </c>
      <c r="K19" s="14">
        <f t="shared" si="1"/>
        <v>3827469.02</v>
      </c>
      <c r="L19" s="15">
        <f>E19/B19</f>
        <v>0</v>
      </c>
    </row>
    <row r="20" spans="1:12" ht="15.75" customHeight="1">
      <c r="A20" s="16" t="s">
        <v>24</v>
      </c>
      <c r="B20" s="17">
        <v>24907804</v>
      </c>
      <c r="C20" s="17">
        <v>6436507.81</v>
      </c>
      <c r="D20" s="17">
        <v>971.81</v>
      </c>
      <c r="E20" s="17">
        <v>4272992.92</v>
      </c>
      <c r="F20" s="63">
        <f t="shared" si="0"/>
        <v>0.6638682102368179</v>
      </c>
      <c r="G20" s="17">
        <f aca="true" t="shared" si="2" ref="G20:G25">C20-E20</f>
        <v>2163514.8899999997</v>
      </c>
      <c r="H20" s="17">
        <v>2220420.01</v>
      </c>
      <c r="I20" s="17">
        <v>7588</v>
      </c>
      <c r="J20" s="17">
        <v>0</v>
      </c>
      <c r="K20" s="14">
        <f t="shared" si="1"/>
        <v>2228008.01</v>
      </c>
      <c r="L20" s="15">
        <f aca="true" t="shared" si="3" ref="L20:L25">E20/B20</f>
        <v>0.17155237450880856</v>
      </c>
    </row>
    <row r="21" spans="1:13" ht="15.75" customHeight="1">
      <c r="A21" s="16" t="s">
        <v>39</v>
      </c>
      <c r="B21" s="17">
        <v>975470</v>
      </c>
      <c r="C21" s="17">
        <v>229006.04</v>
      </c>
      <c r="D21" s="17">
        <v>198.29</v>
      </c>
      <c r="E21" s="17">
        <v>0</v>
      </c>
      <c r="F21" s="63">
        <f t="shared" si="0"/>
        <v>0</v>
      </c>
      <c r="G21" s="17">
        <f t="shared" si="2"/>
        <v>229006.04</v>
      </c>
      <c r="H21" s="17">
        <v>229204.33</v>
      </c>
      <c r="I21" s="17">
        <v>0</v>
      </c>
      <c r="J21" s="17">
        <v>0</v>
      </c>
      <c r="K21" s="14">
        <f t="shared" si="1"/>
        <v>229204.33</v>
      </c>
      <c r="L21" s="15">
        <f t="shared" si="3"/>
        <v>0</v>
      </c>
      <c r="M21" s="65"/>
    </row>
    <row r="22" spans="1:12" ht="15.75" customHeight="1">
      <c r="A22" s="16" t="s">
        <v>71</v>
      </c>
      <c r="B22" s="17">
        <v>12394988</v>
      </c>
      <c r="C22" s="17">
        <v>3184147.28</v>
      </c>
      <c r="D22" s="17">
        <v>2681.81</v>
      </c>
      <c r="E22" s="17">
        <v>0</v>
      </c>
      <c r="F22" s="63">
        <f t="shared" si="0"/>
        <v>0</v>
      </c>
      <c r="G22" s="17">
        <f t="shared" si="2"/>
        <v>3184147.28</v>
      </c>
      <c r="H22" s="17">
        <v>3193511.78</v>
      </c>
      <c r="I22" s="17">
        <v>0</v>
      </c>
      <c r="J22" s="17">
        <v>0</v>
      </c>
      <c r="K22" s="14">
        <f t="shared" si="1"/>
        <v>3193511.78</v>
      </c>
      <c r="L22" s="15">
        <f t="shared" si="3"/>
        <v>0</v>
      </c>
    </row>
    <row r="23" spans="1:12" ht="15.75" customHeight="1">
      <c r="A23" s="16" t="s">
        <v>86</v>
      </c>
      <c r="B23" s="17">
        <v>1217000</v>
      </c>
      <c r="C23" s="17">
        <v>296619.37</v>
      </c>
      <c r="D23" s="17">
        <v>271.23</v>
      </c>
      <c r="E23" s="17">
        <v>0</v>
      </c>
      <c r="F23" s="63">
        <f t="shared" si="0"/>
        <v>0</v>
      </c>
      <c r="G23" s="17">
        <f t="shared" si="2"/>
        <v>296619.37</v>
      </c>
      <c r="H23" s="17">
        <v>296890.6</v>
      </c>
      <c r="I23" s="17">
        <v>0</v>
      </c>
      <c r="J23" s="17">
        <v>0</v>
      </c>
      <c r="K23" s="14">
        <f t="shared" si="1"/>
        <v>296890.6</v>
      </c>
      <c r="L23" s="15">
        <f t="shared" si="3"/>
        <v>0</v>
      </c>
    </row>
    <row r="24" spans="1:12" ht="15.75" customHeight="1">
      <c r="A24" s="16" t="s">
        <v>72</v>
      </c>
      <c r="B24" s="17">
        <v>214799</v>
      </c>
      <c r="C24" s="17">
        <v>106836.18</v>
      </c>
      <c r="D24" s="17">
        <v>50.35</v>
      </c>
      <c r="E24" s="17">
        <v>0</v>
      </c>
      <c r="F24" s="63">
        <f t="shared" si="0"/>
        <v>0</v>
      </c>
      <c r="G24" s="17">
        <f t="shared" si="2"/>
        <v>106836.18</v>
      </c>
      <c r="H24" s="17">
        <v>106886.53</v>
      </c>
      <c r="I24" s="17">
        <v>0</v>
      </c>
      <c r="J24" s="17">
        <v>0</v>
      </c>
      <c r="K24" s="14">
        <f t="shared" si="1"/>
        <v>106886.53</v>
      </c>
      <c r="L24" s="15">
        <f t="shared" si="3"/>
        <v>0</v>
      </c>
    </row>
    <row r="25" spans="1:12" ht="15.75" customHeight="1">
      <c r="A25" s="16" t="s">
        <v>73</v>
      </c>
      <c r="B25" s="17">
        <v>44277</v>
      </c>
      <c r="C25" s="17">
        <v>12408.36</v>
      </c>
      <c r="D25" s="17">
        <v>0</v>
      </c>
      <c r="E25" s="17">
        <v>0</v>
      </c>
      <c r="F25" s="63">
        <f t="shared" si="0"/>
        <v>0</v>
      </c>
      <c r="G25" s="17">
        <f t="shared" si="2"/>
        <v>12408.36</v>
      </c>
      <c r="H25" s="17">
        <v>12408.36</v>
      </c>
      <c r="I25" s="17">
        <v>0</v>
      </c>
      <c r="J25" s="17">
        <v>0</v>
      </c>
      <c r="K25" s="14">
        <f t="shared" si="1"/>
        <v>12408.36</v>
      </c>
      <c r="L25" s="15">
        <f t="shared" si="3"/>
        <v>0</v>
      </c>
    </row>
    <row r="26" spans="1:12" ht="15.75" customHeight="1">
      <c r="A26" s="16" t="s">
        <v>85</v>
      </c>
      <c r="B26" s="17">
        <v>584205</v>
      </c>
      <c r="C26" s="17">
        <v>192750.84</v>
      </c>
      <c r="D26" s="17">
        <v>118.12</v>
      </c>
      <c r="E26" s="17">
        <v>0</v>
      </c>
      <c r="F26" s="63">
        <f>E26/C26</f>
        <v>0</v>
      </c>
      <c r="G26" s="17">
        <f>C26-E26</f>
        <v>192750.84</v>
      </c>
      <c r="H26" s="17">
        <v>192868.96</v>
      </c>
      <c r="I26" s="17">
        <v>0</v>
      </c>
      <c r="J26" s="17">
        <v>0</v>
      </c>
      <c r="K26" s="14">
        <f t="shared" si="1"/>
        <v>192868.96</v>
      </c>
      <c r="L26" s="15">
        <f>E26/B26</f>
        <v>0</v>
      </c>
    </row>
    <row r="27" spans="1:12" ht="15.75" customHeight="1">
      <c r="A27" s="16" t="s">
        <v>88</v>
      </c>
      <c r="B27" s="17"/>
      <c r="C27" s="17"/>
      <c r="D27" s="17">
        <f>25.99+429.83+101.54+22.64+198.3+161.41+271.08+506.73+344.2+318.49+0.34+389.87+7541.24</f>
        <v>10311.66</v>
      </c>
      <c r="E27" s="17">
        <f>40198.24+675541.72+104119.41+7160458.97</f>
        <v>7980318.34</v>
      </c>
      <c r="F27" s="63"/>
      <c r="G27" s="17"/>
      <c r="H27" s="17">
        <f>17722.14+243763.17+57582.29+112457.56+15341.72+165739.7+91540.72+390.21+67211.81+231251.66+151679.87</f>
        <v>1154680.8499999999</v>
      </c>
      <c r="I27" s="17"/>
      <c r="J27" s="17"/>
      <c r="K27" s="14"/>
      <c r="L27" s="15"/>
    </row>
    <row r="28" spans="1:12" ht="15.75" customHeight="1">
      <c r="A28" s="18" t="s">
        <v>16</v>
      </c>
      <c r="B28" s="19">
        <f aca="true" t="shared" si="4" ref="B28:L28">B17+B11</f>
        <v>91001670.75</v>
      </c>
      <c r="C28" s="19">
        <f t="shared" si="4"/>
        <v>25951500.3</v>
      </c>
      <c r="D28" s="19">
        <f t="shared" si="4"/>
        <v>11320.050000000001</v>
      </c>
      <c r="E28" s="19">
        <f t="shared" si="4"/>
        <v>12377477</v>
      </c>
      <c r="F28" s="19">
        <f t="shared" si="4"/>
        <v>1.1626812371280937</v>
      </c>
      <c r="G28" s="19">
        <f t="shared" si="4"/>
        <v>13574023.299999999</v>
      </c>
      <c r="H28" s="19">
        <f>H17+H11</f>
        <v>14109821.709999997</v>
      </c>
      <c r="I28" s="19">
        <f t="shared" si="4"/>
        <v>7588</v>
      </c>
      <c r="J28" s="19">
        <f t="shared" si="4"/>
        <v>0</v>
      </c>
      <c r="K28" s="19">
        <f t="shared" si="4"/>
        <v>14117409.709999997</v>
      </c>
      <c r="L28" s="62">
        <f t="shared" si="4"/>
        <v>0.3035956860036054</v>
      </c>
    </row>
    <row r="29" spans="2:11" ht="15.75" customHeight="1">
      <c r="B29" s="3"/>
      <c r="C29" s="67"/>
      <c r="D29" s="3"/>
      <c r="E29" s="3"/>
      <c r="G29" s="3"/>
      <c r="H29" s="3"/>
      <c r="I29" s="3"/>
      <c r="J29" s="3"/>
      <c r="K29" s="3"/>
    </row>
    <row r="30" spans="2:11" ht="15.75" customHeight="1">
      <c r="B30" s="65"/>
      <c r="C30" s="73" t="s">
        <v>21</v>
      </c>
      <c r="D30" s="73"/>
      <c r="E30" s="73"/>
      <c r="F30" s="73"/>
      <c r="G30" s="73"/>
      <c r="H30" s="73"/>
      <c r="I30" s="73"/>
      <c r="J30" s="3"/>
      <c r="K30" s="3"/>
    </row>
    <row r="31" spans="2:12" ht="15.75" customHeight="1">
      <c r="B31" s="3"/>
      <c r="C31" s="20"/>
      <c r="D31" s="20"/>
      <c r="E31" s="20"/>
      <c r="F31" s="20"/>
      <c r="G31" s="20"/>
      <c r="H31" s="20"/>
      <c r="I31" s="20"/>
      <c r="J31" s="3"/>
      <c r="K31" s="69"/>
      <c r="L31" s="69"/>
    </row>
    <row r="32" spans="2:12" ht="15.75" customHeight="1">
      <c r="B32" s="92" t="s">
        <v>4</v>
      </c>
      <c r="C32" s="92"/>
      <c r="D32" s="93" t="s">
        <v>5</v>
      </c>
      <c r="E32" s="94"/>
      <c r="F32" s="95"/>
      <c r="G32" s="77" t="s">
        <v>67</v>
      </c>
      <c r="H32" s="77"/>
      <c r="I32" s="11" t="s">
        <v>0</v>
      </c>
      <c r="J32" s="3"/>
      <c r="K32" s="70"/>
      <c r="L32" s="69"/>
    </row>
    <row r="33" spans="2:12" ht="15.75" customHeight="1">
      <c r="B33" s="80" t="s">
        <v>83</v>
      </c>
      <c r="C33" s="80"/>
      <c r="D33" s="99">
        <v>8036246</v>
      </c>
      <c r="E33" s="100"/>
      <c r="F33" s="101"/>
      <c r="G33" s="88">
        <v>1284211.67</v>
      </c>
      <c r="H33" s="88"/>
      <c r="I33" s="21">
        <f>G33/D33</f>
        <v>0.1598024338727311</v>
      </c>
      <c r="J33" s="68"/>
      <c r="K33" s="71"/>
      <c r="L33" s="69"/>
    </row>
    <row r="34" spans="2:11" ht="15.75" customHeight="1">
      <c r="B34" s="89" t="s">
        <v>84</v>
      </c>
      <c r="C34" s="89"/>
      <c r="D34" s="99">
        <f>80000+538960+1000000</f>
        <v>1618960</v>
      </c>
      <c r="E34" s="100"/>
      <c r="F34" s="101"/>
      <c r="G34" s="88">
        <f>538960+169782.02</f>
        <v>708742.02</v>
      </c>
      <c r="H34" s="88"/>
      <c r="I34" s="21">
        <f>G34/D34</f>
        <v>0.43777611553095813</v>
      </c>
      <c r="J34" s="3"/>
      <c r="K34" s="67"/>
    </row>
    <row r="35" spans="2:9" ht="15.75" customHeight="1">
      <c r="B35" s="22"/>
      <c r="C35" s="22"/>
      <c r="D35" s="22"/>
      <c r="E35" s="22"/>
      <c r="F35" s="23"/>
      <c r="G35" s="24"/>
      <c r="H35" s="24"/>
      <c r="I35" s="25"/>
    </row>
    <row r="36" spans="1:12" s="27" customFormat="1" ht="15.75" customHeight="1">
      <c r="A36" s="3"/>
      <c r="B36" s="26"/>
      <c r="C36" s="26"/>
      <c r="D36" s="26"/>
      <c r="E36" s="26"/>
      <c r="F36" s="3"/>
      <c r="G36" s="26"/>
      <c r="H36" s="26"/>
      <c r="I36" s="26"/>
      <c r="J36" s="26"/>
      <c r="K36" s="26"/>
      <c r="L36" s="3"/>
    </row>
    <row r="37" spans="2:11" s="27" customFormat="1" ht="15.75" customHeight="1">
      <c r="B37" s="82" t="s">
        <v>8</v>
      </c>
      <c r="C37" s="82"/>
      <c r="D37" s="49"/>
      <c r="E37" s="50"/>
      <c r="F37" s="51" t="s">
        <v>75</v>
      </c>
      <c r="G37" s="52"/>
      <c r="H37" s="53"/>
      <c r="I37" s="78" t="s">
        <v>76</v>
      </c>
      <c r="J37" s="78"/>
      <c r="K37" s="78"/>
    </row>
    <row r="38" spans="2:11" s="27" customFormat="1" ht="15.75" customHeight="1">
      <c r="B38" s="54"/>
      <c r="C38" s="48"/>
      <c r="D38" s="49"/>
      <c r="E38" s="50"/>
      <c r="F38" s="55"/>
      <c r="G38" s="52"/>
      <c r="H38" s="53"/>
      <c r="I38" s="56"/>
      <c r="J38" s="56"/>
      <c r="K38" s="57"/>
    </row>
    <row r="39" spans="2:11" s="27" customFormat="1" ht="15.75" customHeight="1">
      <c r="B39" s="54"/>
      <c r="C39" s="48"/>
      <c r="D39" s="49"/>
      <c r="E39" s="50"/>
      <c r="F39" s="55"/>
      <c r="G39" s="52"/>
      <c r="H39" s="53"/>
      <c r="I39" s="56"/>
      <c r="J39" s="56"/>
      <c r="K39" s="57"/>
    </row>
    <row r="40" spans="1:11" s="27" customFormat="1" ht="15.75" customHeight="1">
      <c r="A40" s="28"/>
      <c r="B40" s="82" t="s">
        <v>77</v>
      </c>
      <c r="C40" s="82"/>
      <c r="D40" s="49"/>
      <c r="E40" s="58"/>
      <c r="F40" s="51" t="s">
        <v>78</v>
      </c>
      <c r="G40" s="59"/>
      <c r="H40" s="53"/>
      <c r="I40" s="78" t="s">
        <v>79</v>
      </c>
      <c r="J40" s="78"/>
      <c r="K40" s="78"/>
    </row>
    <row r="41" spans="1:12" ht="15.75" customHeight="1">
      <c r="A41" s="28"/>
      <c r="B41" s="86" t="s">
        <v>80</v>
      </c>
      <c r="C41" s="86"/>
      <c r="D41" s="49"/>
      <c r="E41" s="58"/>
      <c r="F41" s="60" t="s">
        <v>81</v>
      </c>
      <c r="G41" s="59"/>
      <c r="H41" s="53"/>
      <c r="I41" s="79" t="s">
        <v>82</v>
      </c>
      <c r="J41" s="79"/>
      <c r="K41" s="79"/>
      <c r="L41" s="27"/>
    </row>
    <row r="42" spans="1:11" ht="15.75" customHeight="1">
      <c r="A42" s="30"/>
      <c r="B42" s="29"/>
      <c r="C42" s="29"/>
      <c r="D42" s="29"/>
      <c r="G42" s="29"/>
      <c r="H42" s="29"/>
      <c r="J42" s="29"/>
      <c r="K42" s="29"/>
    </row>
    <row r="43" ht="15.75" customHeight="1"/>
    <row r="44" ht="12.75">
      <c r="A44" s="31" t="s">
        <v>89</v>
      </c>
    </row>
    <row r="45" ht="12.75">
      <c r="A45" s="31"/>
    </row>
    <row r="46" ht="15.75" customHeight="1">
      <c r="A46" s="31"/>
    </row>
    <row r="47" ht="15.75" customHeight="1">
      <c r="A47" s="31"/>
    </row>
    <row r="48" spans="1:12" ht="15.75" customHeight="1">
      <c r="A48" s="85" t="s">
        <v>10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33" customFormat="1" ht="15.75" customHeight="1">
      <c r="A49" s="3"/>
      <c r="B49" s="25"/>
      <c r="C49" s="25"/>
      <c r="D49" s="25"/>
      <c r="E49" s="25"/>
      <c r="F49" s="32"/>
      <c r="G49" s="25"/>
      <c r="H49" s="25"/>
      <c r="I49" s="26"/>
      <c r="J49" s="26"/>
      <c r="K49" s="26"/>
      <c r="L49" s="3"/>
    </row>
    <row r="50" spans="1:12" ht="15.75" customHeight="1">
      <c r="A50" s="87" t="s">
        <v>6</v>
      </c>
      <c r="B50" s="87"/>
      <c r="C50" s="87"/>
      <c r="D50" s="6"/>
      <c r="E50" s="87" t="s">
        <v>7</v>
      </c>
      <c r="F50" s="87"/>
      <c r="G50" s="87"/>
      <c r="H50" s="87"/>
      <c r="I50" s="87"/>
      <c r="J50" s="87"/>
      <c r="K50" s="87"/>
      <c r="L50" s="87"/>
    </row>
    <row r="51" spans="1:8" ht="12.75">
      <c r="A51" s="34"/>
      <c r="B51" s="29"/>
      <c r="C51" s="35"/>
      <c r="D51" s="35"/>
      <c r="F51" s="34"/>
      <c r="G51" s="29"/>
      <c r="H51" s="29"/>
    </row>
    <row r="52" spans="1:9" ht="15.75">
      <c r="A52" s="36" t="s">
        <v>15</v>
      </c>
      <c r="B52" s="37"/>
      <c r="C52" s="37"/>
      <c r="D52" s="37"/>
      <c r="E52" s="76" t="s">
        <v>37</v>
      </c>
      <c r="F52" s="76"/>
      <c r="G52" s="76"/>
      <c r="H52" s="76"/>
      <c r="I52" s="76"/>
    </row>
    <row r="53" spans="1:7" ht="15.75">
      <c r="A53" s="38"/>
      <c r="B53" s="39"/>
      <c r="C53" s="39"/>
      <c r="D53" s="39"/>
      <c r="E53" s="39"/>
      <c r="F53" s="40"/>
      <c r="G53" s="41"/>
    </row>
    <row r="54" spans="1:12" ht="15.75">
      <c r="A54" s="75" t="s">
        <v>17</v>
      </c>
      <c r="B54" s="75"/>
      <c r="C54" s="37"/>
      <c r="D54" s="37"/>
      <c r="E54" s="76" t="s">
        <v>38</v>
      </c>
      <c r="F54" s="76"/>
      <c r="G54" s="76"/>
      <c r="H54" s="76"/>
      <c r="I54" s="76"/>
      <c r="J54" s="42"/>
      <c r="K54" s="42"/>
      <c r="L54" s="43"/>
    </row>
    <row r="55" spans="1:2" ht="12.75">
      <c r="A55" s="30"/>
      <c r="B55" s="44"/>
    </row>
    <row r="56" spans="1:5" ht="15.75">
      <c r="A56" s="2" t="s">
        <v>9</v>
      </c>
      <c r="B56" s="45"/>
      <c r="E56" s="7" t="s">
        <v>42</v>
      </c>
    </row>
    <row r="57" spans="1:2" ht="12.75">
      <c r="A57" s="30"/>
      <c r="B57" s="44"/>
    </row>
    <row r="58" spans="1:12" ht="15.75">
      <c r="A58" s="5" t="s">
        <v>26</v>
      </c>
      <c r="B58" s="45"/>
      <c r="E58" s="84" t="s">
        <v>36</v>
      </c>
      <c r="F58" s="84"/>
      <c r="G58" s="84"/>
      <c r="H58" s="84"/>
      <c r="I58" s="84"/>
      <c r="J58" s="84"/>
      <c r="K58" s="84"/>
      <c r="L58" s="84"/>
    </row>
    <row r="59" spans="1:5" ht="15.75">
      <c r="A59" s="30"/>
      <c r="B59" s="44"/>
      <c r="E59" s="46"/>
    </row>
    <row r="60" spans="1:12" ht="15.75">
      <c r="A60" s="5" t="s">
        <v>28</v>
      </c>
      <c r="B60" s="45"/>
      <c r="E60" s="83" t="s">
        <v>27</v>
      </c>
      <c r="F60" s="83"/>
      <c r="G60" s="83"/>
      <c r="H60" s="83"/>
      <c r="I60" s="83"/>
      <c r="J60" s="83"/>
      <c r="K60" s="83"/>
      <c r="L60" s="83"/>
    </row>
    <row r="61" spans="1:5" ht="15.75">
      <c r="A61" s="30"/>
      <c r="B61" s="44"/>
      <c r="E61" s="7"/>
    </row>
    <row r="62" spans="1:12" ht="15.75">
      <c r="A62" s="5" t="s">
        <v>52</v>
      </c>
      <c r="B62" s="45"/>
      <c r="E62" s="81" t="s">
        <v>53</v>
      </c>
      <c r="F62" s="81"/>
      <c r="G62" s="81"/>
      <c r="H62" s="81"/>
      <c r="I62" s="81"/>
      <c r="J62" s="81"/>
      <c r="K62" s="81"/>
      <c r="L62" s="81"/>
    </row>
    <row r="63" spans="1:5" ht="15.75">
      <c r="A63" s="30"/>
      <c r="B63" s="44"/>
      <c r="E63" s="7"/>
    </row>
    <row r="64" spans="1:12" ht="15.75">
      <c r="A64" s="5" t="s">
        <v>35</v>
      </c>
      <c r="B64" s="45"/>
      <c r="E64" s="81" t="s">
        <v>29</v>
      </c>
      <c r="F64" s="81"/>
      <c r="G64" s="81"/>
      <c r="H64" s="81"/>
      <c r="I64" s="81"/>
      <c r="J64" s="81"/>
      <c r="K64" s="81"/>
      <c r="L64" s="81"/>
    </row>
    <row r="65" spans="1:2" ht="12.75">
      <c r="A65" s="40"/>
      <c r="B65" s="41"/>
    </row>
    <row r="66" spans="1:12" ht="15.75">
      <c r="A66" s="47" t="s">
        <v>0</v>
      </c>
      <c r="B66" s="45"/>
      <c r="E66" s="84" t="s">
        <v>59</v>
      </c>
      <c r="F66" s="102"/>
      <c r="G66" s="102"/>
      <c r="H66" s="102"/>
      <c r="I66" s="102"/>
      <c r="J66" s="102"/>
      <c r="K66" s="102"/>
      <c r="L66" s="102"/>
    </row>
    <row r="67" spans="1:2" ht="12.75">
      <c r="A67" s="30"/>
      <c r="B67" s="44"/>
    </row>
    <row r="68" spans="1:5" ht="15.75">
      <c r="A68" s="2" t="s">
        <v>32</v>
      </c>
      <c r="B68" s="45"/>
      <c r="E68" s="7" t="s">
        <v>33</v>
      </c>
    </row>
    <row r="69" spans="1:2" ht="12.75">
      <c r="A69" s="30"/>
      <c r="B69" s="44"/>
    </row>
    <row r="70" spans="1:5" ht="15.75">
      <c r="A70" s="2" t="s">
        <v>41</v>
      </c>
      <c r="B70" s="45"/>
      <c r="E70" s="7" t="s">
        <v>43</v>
      </c>
    </row>
    <row r="71" spans="1:2" ht="12.75">
      <c r="A71" s="30"/>
      <c r="B71" s="44"/>
    </row>
    <row r="72" spans="1:5" ht="15.75">
      <c r="A72" s="2" t="s">
        <v>22</v>
      </c>
      <c r="B72" s="45"/>
      <c r="E72" s="7" t="s">
        <v>44</v>
      </c>
    </row>
    <row r="73" spans="1:2" ht="12.75">
      <c r="A73" s="30"/>
      <c r="B73" s="44"/>
    </row>
    <row r="74" spans="1:5" ht="15.75">
      <c r="A74" s="2" t="s">
        <v>23</v>
      </c>
      <c r="B74" s="45"/>
      <c r="E74" s="7" t="s">
        <v>45</v>
      </c>
    </row>
    <row r="75" spans="1:5" ht="15.75">
      <c r="A75" s="2"/>
      <c r="B75" s="45"/>
      <c r="E75" s="7"/>
    </row>
    <row r="76" spans="1:5" ht="15.75">
      <c r="A76" s="2" t="s">
        <v>40</v>
      </c>
      <c r="B76" s="45"/>
      <c r="E76" s="7" t="s">
        <v>46</v>
      </c>
    </row>
    <row r="77" spans="1:2" ht="12.75">
      <c r="A77" s="30"/>
      <c r="B77" s="44"/>
    </row>
    <row r="78" spans="1:12" ht="15.75">
      <c r="A78" s="5" t="s">
        <v>65</v>
      </c>
      <c r="B78" s="45"/>
      <c r="E78" s="97" t="s">
        <v>66</v>
      </c>
      <c r="F78" s="98"/>
      <c r="G78" s="98"/>
      <c r="H78" s="98"/>
      <c r="I78" s="98"/>
      <c r="J78" s="98"/>
      <c r="K78" s="98"/>
      <c r="L78" s="98"/>
    </row>
    <row r="79" spans="1:2" ht="12.75">
      <c r="A79" s="30"/>
      <c r="B79" s="44"/>
    </row>
    <row r="80" spans="1:5" ht="15.75">
      <c r="A80" s="2" t="s">
        <v>13</v>
      </c>
      <c r="B80" s="45"/>
      <c r="E80" s="7" t="s">
        <v>47</v>
      </c>
    </row>
    <row r="81" spans="1:2" ht="12.75">
      <c r="A81" s="30"/>
      <c r="B81" s="44"/>
    </row>
    <row r="82" spans="1:5" ht="15.75">
      <c r="A82" s="2" t="s">
        <v>12</v>
      </c>
      <c r="B82" s="45"/>
      <c r="E82" s="7" t="s">
        <v>48</v>
      </c>
    </row>
    <row r="83" spans="1:2" ht="12.75">
      <c r="A83" s="30"/>
      <c r="B83" s="44"/>
    </row>
    <row r="84" spans="1:5" ht="15.75">
      <c r="A84" s="2" t="s">
        <v>14</v>
      </c>
      <c r="B84" s="45"/>
      <c r="E84" s="7" t="s">
        <v>49</v>
      </c>
    </row>
    <row r="85" spans="1:2" ht="12.75">
      <c r="A85" s="30"/>
      <c r="B85" s="44"/>
    </row>
    <row r="86" spans="1:5" ht="15.75">
      <c r="A86" s="2" t="s">
        <v>11</v>
      </c>
      <c r="B86" s="45"/>
      <c r="E86" s="7" t="s">
        <v>50</v>
      </c>
    </row>
    <row r="87" spans="1:2" ht="12.75">
      <c r="A87" s="30"/>
      <c r="B87" s="44"/>
    </row>
    <row r="88" spans="1:5" ht="15.75">
      <c r="A88" s="4" t="s">
        <v>19</v>
      </c>
      <c r="B88" s="45"/>
      <c r="E88" s="7" t="s">
        <v>68</v>
      </c>
    </row>
  </sheetData>
  <sheetProtection/>
  <mergeCells count="44">
    <mergeCell ref="A5:L5"/>
    <mergeCell ref="E78:L78"/>
    <mergeCell ref="D33:F33"/>
    <mergeCell ref="D34:F34"/>
    <mergeCell ref="E64:L64"/>
    <mergeCell ref="E66:L66"/>
    <mergeCell ref="C8:G8"/>
    <mergeCell ref="H8:K8"/>
    <mergeCell ref="G9:G10"/>
    <mergeCell ref="C9:C10"/>
    <mergeCell ref="A2:L2"/>
    <mergeCell ref="A4:L4"/>
    <mergeCell ref="G34:H34"/>
    <mergeCell ref="B34:C34"/>
    <mergeCell ref="G33:H33"/>
    <mergeCell ref="A9:A10"/>
    <mergeCell ref="H9:H10"/>
    <mergeCell ref="B32:C32"/>
    <mergeCell ref="D32:F32"/>
    <mergeCell ref="B9:B10"/>
    <mergeCell ref="E62:L62"/>
    <mergeCell ref="B40:C40"/>
    <mergeCell ref="B37:C37"/>
    <mergeCell ref="E60:L60"/>
    <mergeCell ref="E52:I52"/>
    <mergeCell ref="E58:L58"/>
    <mergeCell ref="A48:L48"/>
    <mergeCell ref="B41:C41"/>
    <mergeCell ref="A50:C50"/>
    <mergeCell ref="E50:L50"/>
    <mergeCell ref="A54:B54"/>
    <mergeCell ref="E54:I54"/>
    <mergeCell ref="G32:H32"/>
    <mergeCell ref="I37:K37"/>
    <mergeCell ref="I40:K40"/>
    <mergeCell ref="I41:K41"/>
    <mergeCell ref="B33:C33"/>
    <mergeCell ref="E9:E10"/>
    <mergeCell ref="F9:F10"/>
    <mergeCell ref="K9:K10"/>
    <mergeCell ref="C30:I30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6" r:id="rId2"/>
  <headerFooter alignWithMargins="0">
    <oddFooter>&amp;R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2017-04-06T22:35:13Z</cp:lastPrinted>
  <dcterms:created xsi:type="dcterms:W3CDTF">2003-11-28T15:16:07Z</dcterms:created>
  <dcterms:modified xsi:type="dcterms:W3CDTF">2020-04-12T22:16:49Z</dcterms:modified>
  <cp:category/>
  <cp:version/>
  <cp:contentType/>
  <cp:contentStatus/>
</cp:coreProperties>
</file>