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OCTUBRE " sheetId="1" r:id="rId1"/>
    <sheet name="NOVIEMBRE" sheetId="2" r:id="rId2"/>
    <sheet name="DICIEMBRE" sheetId="3" r:id="rId3"/>
  </sheets>
  <definedNames>
    <definedName name="_xlnm.Print_Titles" localSheetId="2">'DICIEMBRE'!$2:$9</definedName>
    <definedName name="_xlnm.Print_Titles" localSheetId="1">'NOVIEMBRE'!$2:$9</definedName>
    <definedName name="_xlnm.Print_Titles" localSheetId="0">'OCTUBRE '!$2:$9</definedName>
  </definedNames>
  <calcPr fullCalcOnLoad="1"/>
</workbook>
</file>

<file path=xl/sharedStrings.xml><?xml version="1.0" encoding="utf-8"?>
<sst xmlns="http://schemas.openxmlformats.org/spreadsheetml/2006/main" count="507" uniqueCount="104">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</sst>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indent="3"/>
    </xf>
    <xf numFmtId="164" fontId="43" fillId="0" borderId="16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4" fillId="0" borderId="15" xfId="0" applyNumberFormat="1" applyFont="1" applyBorder="1" applyAlignment="1">
      <alignment horizontal="right" vertical="center"/>
    </xf>
    <xf numFmtId="164" fontId="44" fillId="0" borderId="17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164" fontId="44" fillId="0" borderId="21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44" fontId="3" fillId="34" borderId="0" xfId="0" applyNumberFormat="1" applyFont="1" applyFill="1" applyBorder="1" applyAlignment="1">
      <alignment horizontal="center"/>
    </xf>
    <xf numFmtId="44" fontId="2" fillId="34" borderId="0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5</xdr:row>
      <xdr:rowOff>133350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14325" y="20002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676275</xdr:colOff>
      <xdr:row>5</xdr:row>
      <xdr:rowOff>142875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14325" y="20955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742950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21" sqref="C21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45" t="s">
        <v>87</v>
      </c>
      <c r="C2" s="54"/>
      <c r="D2" s="54"/>
      <c r="E2" s="54"/>
      <c r="F2" s="54"/>
      <c r="G2" s="54"/>
      <c r="H2" s="54"/>
      <c r="I2" s="55"/>
    </row>
    <row r="3" spans="2:9" ht="12.75">
      <c r="B3" s="47" t="s">
        <v>0</v>
      </c>
      <c r="C3" s="56"/>
      <c r="D3" s="56"/>
      <c r="E3" s="56"/>
      <c r="F3" s="56"/>
      <c r="G3" s="56"/>
      <c r="H3" s="56"/>
      <c r="I3" s="57"/>
    </row>
    <row r="4" spans="2:9" ht="12.75">
      <c r="B4" s="47" t="s">
        <v>1</v>
      </c>
      <c r="C4" s="56"/>
      <c r="D4" s="56"/>
      <c r="E4" s="56"/>
      <c r="F4" s="56"/>
      <c r="G4" s="56"/>
      <c r="H4" s="56"/>
      <c r="I4" s="57"/>
    </row>
    <row r="5" spans="2:9" ht="12.75">
      <c r="B5" s="47" t="s">
        <v>95</v>
      </c>
      <c r="C5" s="56"/>
      <c r="D5" s="56"/>
      <c r="E5" s="56"/>
      <c r="F5" s="56"/>
      <c r="G5" s="56"/>
      <c r="H5" s="56"/>
      <c r="I5" s="57"/>
    </row>
    <row r="6" spans="2:9" ht="13.5" thickBot="1">
      <c r="B6" s="49" t="s">
        <v>2</v>
      </c>
      <c r="C6" s="58"/>
      <c r="D6" s="58"/>
      <c r="E6" s="58"/>
      <c r="F6" s="58"/>
      <c r="G6" s="58"/>
      <c r="H6" s="58"/>
      <c r="I6" s="59"/>
    </row>
    <row r="7" spans="2:9" ht="15.75" customHeight="1">
      <c r="B7" s="45" t="s">
        <v>3</v>
      </c>
      <c r="C7" s="46"/>
      <c r="D7" s="45" t="s">
        <v>4</v>
      </c>
      <c r="E7" s="54"/>
      <c r="F7" s="54"/>
      <c r="G7" s="54"/>
      <c r="H7" s="46"/>
      <c r="I7" s="51" t="s">
        <v>5</v>
      </c>
    </row>
    <row r="8" spans="2:9" ht="15" customHeight="1" thickBot="1">
      <c r="B8" s="47"/>
      <c r="C8" s="48"/>
      <c r="D8" s="49"/>
      <c r="E8" s="58"/>
      <c r="F8" s="58"/>
      <c r="G8" s="58"/>
      <c r="H8" s="50"/>
      <c r="I8" s="52"/>
    </row>
    <row r="9" spans="2:9" ht="26.25" thickBot="1">
      <c r="B9" s="49"/>
      <c r="C9" s="50"/>
      <c r="D9" s="30" t="s">
        <v>6</v>
      </c>
      <c r="E9" s="1" t="s">
        <v>7</v>
      </c>
      <c r="F9" s="30" t="s">
        <v>8</v>
      </c>
      <c r="G9" s="30" t="s">
        <v>9</v>
      </c>
      <c r="H9" s="30" t="s">
        <v>10</v>
      </c>
      <c r="I9" s="53"/>
    </row>
    <row r="10" spans="2:9" ht="12.75">
      <c r="B10" s="6" t="s">
        <v>11</v>
      </c>
      <c r="C10" s="7"/>
      <c r="D10" s="13">
        <f aca="true" t="shared" si="0" ref="D10:I10">D11+D19+D29+D39+D49+D59+D72+D76+D63</f>
        <v>53030206.75</v>
      </c>
      <c r="E10" s="13">
        <f t="shared" si="0"/>
        <v>1471786.5899999999</v>
      </c>
      <c r="F10" s="13">
        <f t="shared" si="0"/>
        <v>54501993.33999999</v>
      </c>
      <c r="G10" s="13">
        <f t="shared" si="0"/>
        <v>38582257.19</v>
      </c>
      <c r="H10" s="13">
        <f t="shared" si="0"/>
        <v>38582256.87</v>
      </c>
      <c r="I10" s="13">
        <f t="shared" si="0"/>
        <v>15919736.15</v>
      </c>
    </row>
    <row r="11" spans="2:9" ht="12.75">
      <c r="B11" s="2" t="s">
        <v>12</v>
      </c>
      <c r="C11" s="8"/>
      <c r="D11" s="14">
        <f aca="true" t="shared" si="1" ref="D11:I11">SUM(D12:D18)</f>
        <v>26409382</v>
      </c>
      <c r="E11" s="14">
        <f t="shared" si="1"/>
        <v>-760594.81</v>
      </c>
      <c r="F11" s="14">
        <f t="shared" si="1"/>
        <v>25648787.189999998</v>
      </c>
      <c r="G11" s="14">
        <f t="shared" si="1"/>
        <v>17107056.46</v>
      </c>
      <c r="H11" s="14">
        <f t="shared" si="1"/>
        <v>17107056.46</v>
      </c>
      <c r="I11" s="14">
        <f t="shared" si="1"/>
        <v>8541730.73</v>
      </c>
    </row>
    <row r="12" spans="2:9" ht="12.75">
      <c r="B12" s="12" t="s">
        <v>13</v>
      </c>
      <c r="C12" s="10"/>
      <c r="D12" s="14">
        <v>15328940</v>
      </c>
      <c r="E12" s="15">
        <v>21417</v>
      </c>
      <c r="F12" s="15">
        <f aca="true" t="shared" si="2" ref="F12:F18">D12+E12</f>
        <v>15350357</v>
      </c>
      <c r="G12" s="15">
        <v>12805898.33</v>
      </c>
      <c r="H12" s="15">
        <v>12805898.33</v>
      </c>
      <c r="I12" s="15">
        <f aca="true" t="shared" si="3" ref="I12:I18">F12-G12</f>
        <v>2544458.67</v>
      </c>
    </row>
    <row r="13" spans="2:9" ht="12.75">
      <c r="B13" s="12" t="s">
        <v>14</v>
      </c>
      <c r="C13" s="10"/>
      <c r="D13" s="14">
        <v>1096369</v>
      </c>
      <c r="E13" s="15">
        <v>127288</v>
      </c>
      <c r="F13" s="15">
        <f t="shared" si="2"/>
        <v>1223657</v>
      </c>
      <c r="G13" s="15">
        <v>710878.67</v>
      </c>
      <c r="H13" s="15">
        <v>710878.67</v>
      </c>
      <c r="I13" s="15">
        <f t="shared" si="3"/>
        <v>512778.32999999996</v>
      </c>
    </row>
    <row r="14" spans="2:9" ht="12.75">
      <c r="B14" s="12" t="s">
        <v>15</v>
      </c>
      <c r="C14" s="10"/>
      <c r="D14" s="14">
        <v>6898867</v>
      </c>
      <c r="E14" s="15">
        <v>-1731417.07</v>
      </c>
      <c r="F14" s="15">
        <f t="shared" si="2"/>
        <v>5167449.93</v>
      </c>
      <c r="G14" s="15">
        <v>463168.83</v>
      </c>
      <c r="H14" s="15">
        <v>463168.83</v>
      </c>
      <c r="I14" s="15">
        <f t="shared" si="3"/>
        <v>4704281.1</v>
      </c>
    </row>
    <row r="15" spans="2:9" ht="12.75">
      <c r="B15" s="12" t="s">
        <v>16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 ht="12.75">
      <c r="B16" s="12" t="s">
        <v>17</v>
      </c>
      <c r="C16" s="10"/>
      <c r="D16" s="14">
        <v>3085206</v>
      </c>
      <c r="E16" s="15">
        <v>822117.26</v>
      </c>
      <c r="F16" s="15">
        <f t="shared" si="2"/>
        <v>3907323.26</v>
      </c>
      <c r="G16" s="15">
        <v>3127110.63</v>
      </c>
      <c r="H16" s="15">
        <v>3127110.63</v>
      </c>
      <c r="I16" s="15">
        <f t="shared" si="3"/>
        <v>780212.6299999999</v>
      </c>
    </row>
    <row r="17" spans="2:9" ht="12.75">
      <c r="B17" s="12" t="s">
        <v>18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2820000</v>
      </c>
      <c r="E19" s="14">
        <f t="shared" si="4"/>
        <v>-192331.1700000001</v>
      </c>
      <c r="F19" s="14">
        <f t="shared" si="4"/>
        <v>2627668.83</v>
      </c>
      <c r="G19" s="14">
        <f t="shared" si="4"/>
        <v>1631767.8900000004</v>
      </c>
      <c r="H19" s="14">
        <f t="shared" si="4"/>
        <v>1631767.5700000003</v>
      </c>
      <c r="I19" s="14">
        <f t="shared" si="4"/>
        <v>995900.9400000001</v>
      </c>
    </row>
    <row r="20" spans="2:9" ht="12.75">
      <c r="B20" s="12" t="s">
        <v>21</v>
      </c>
      <c r="C20" s="10"/>
      <c r="D20" s="14">
        <v>660000</v>
      </c>
      <c r="E20" s="15">
        <v>624343.7</v>
      </c>
      <c r="F20" s="14">
        <f aca="true" t="shared" si="5" ref="F20:F28">D20+E20</f>
        <v>1284343.7</v>
      </c>
      <c r="G20" s="15">
        <v>1232874.92</v>
      </c>
      <c r="H20" s="15">
        <v>1232874.92</v>
      </c>
      <c r="I20" s="15">
        <f aca="true" t="shared" si="6" ref="I20:I28">F20-G20</f>
        <v>51468.78000000003</v>
      </c>
    </row>
    <row r="21" spans="2:9" ht="12.75">
      <c r="B21" s="12" t="s">
        <v>22</v>
      </c>
      <c r="C21" s="10"/>
      <c r="D21" s="14">
        <v>10000</v>
      </c>
      <c r="E21" s="15">
        <v>0</v>
      </c>
      <c r="F21" s="14">
        <f t="shared" si="5"/>
        <v>10000</v>
      </c>
      <c r="G21" s="15">
        <v>12295.6</v>
      </c>
      <c r="H21" s="15">
        <v>12295.28</v>
      </c>
      <c r="I21" s="15">
        <f t="shared" si="6"/>
        <v>-2295.6000000000004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500000</v>
      </c>
      <c r="E23" s="15">
        <v>-8531.67</v>
      </c>
      <c r="F23" s="14">
        <f t="shared" si="5"/>
        <v>491468.33</v>
      </c>
      <c r="G23" s="15">
        <v>89295.85</v>
      </c>
      <c r="H23" s="15">
        <v>89295.85</v>
      </c>
      <c r="I23" s="15">
        <f t="shared" si="6"/>
        <v>402172.48</v>
      </c>
    </row>
    <row r="24" spans="2:9" ht="12.75">
      <c r="B24" s="12" t="s">
        <v>25</v>
      </c>
      <c r="C24" s="10"/>
      <c r="D24" s="14">
        <v>250000</v>
      </c>
      <c r="E24" s="15">
        <v>192156.6</v>
      </c>
      <c r="F24" s="14">
        <f t="shared" si="5"/>
        <v>442156.6</v>
      </c>
      <c r="G24" s="15">
        <v>180422.6</v>
      </c>
      <c r="H24" s="15">
        <v>180422.6</v>
      </c>
      <c r="I24" s="15">
        <f t="shared" si="6"/>
        <v>261733.99999999997</v>
      </c>
    </row>
    <row r="25" spans="2:9" ht="12.75">
      <c r="B25" s="12" t="s">
        <v>26</v>
      </c>
      <c r="C25" s="10"/>
      <c r="D25" s="14">
        <v>800000</v>
      </c>
      <c r="E25" s="15">
        <v>-800000</v>
      </c>
      <c r="F25" s="14">
        <f t="shared" si="5"/>
        <v>0</v>
      </c>
      <c r="G25" s="15">
        <v>0</v>
      </c>
      <c r="H25" s="15">
        <v>0</v>
      </c>
      <c r="I25" s="15">
        <f t="shared" si="6"/>
        <v>0</v>
      </c>
    </row>
    <row r="26" spans="2:9" ht="12.75">
      <c r="B26" s="12" t="s">
        <v>27</v>
      </c>
      <c r="C26" s="10"/>
      <c r="D26" s="14">
        <v>100000</v>
      </c>
      <c r="E26" s="15">
        <v>194700.2</v>
      </c>
      <c r="F26" s="14">
        <f t="shared" si="5"/>
        <v>294700.2</v>
      </c>
      <c r="G26" s="15">
        <v>91178.83</v>
      </c>
      <c r="H26" s="15">
        <v>91178.83</v>
      </c>
      <c r="I26" s="15">
        <f t="shared" si="6"/>
        <v>203521.37</v>
      </c>
    </row>
    <row r="27" spans="2:9" ht="12.75">
      <c r="B27" s="12" t="s">
        <v>28</v>
      </c>
      <c r="C27" s="10"/>
      <c r="D27" s="14">
        <v>50000</v>
      </c>
      <c r="E27" s="15">
        <v>0</v>
      </c>
      <c r="F27" s="14">
        <f t="shared" si="5"/>
        <v>50000</v>
      </c>
      <c r="G27" s="15">
        <v>684</v>
      </c>
      <c r="H27" s="15">
        <v>684</v>
      </c>
      <c r="I27" s="15">
        <f t="shared" si="6"/>
        <v>49316</v>
      </c>
    </row>
    <row r="28" spans="2:9" ht="12.75">
      <c r="B28" s="12" t="s">
        <v>29</v>
      </c>
      <c r="C28" s="10"/>
      <c r="D28" s="14">
        <v>450000</v>
      </c>
      <c r="E28" s="15">
        <v>-395000</v>
      </c>
      <c r="F28" s="14">
        <f t="shared" si="5"/>
        <v>55000</v>
      </c>
      <c r="G28" s="15">
        <v>25016.09</v>
      </c>
      <c r="H28" s="15">
        <v>25016.09</v>
      </c>
      <c r="I28" s="15">
        <f t="shared" si="6"/>
        <v>29983.91</v>
      </c>
    </row>
    <row r="29" spans="2:9" ht="12.75">
      <c r="B29" s="2" t="s">
        <v>30</v>
      </c>
      <c r="C29" s="8"/>
      <c r="D29" s="14">
        <f aca="true" t="shared" si="7" ref="D29:I29">SUM(D30:D38)</f>
        <v>4290000</v>
      </c>
      <c r="E29" s="14">
        <f t="shared" si="7"/>
        <v>2721143.65</v>
      </c>
      <c r="F29" s="14">
        <f t="shared" si="7"/>
        <v>7011143.65</v>
      </c>
      <c r="G29" s="14">
        <f t="shared" si="7"/>
        <v>4091042.7600000002</v>
      </c>
      <c r="H29" s="14">
        <f t="shared" si="7"/>
        <v>4091042.7600000002</v>
      </c>
      <c r="I29" s="14">
        <f t="shared" si="7"/>
        <v>2920100.8899999997</v>
      </c>
    </row>
    <row r="30" spans="2:9" ht="12.75">
      <c r="B30" s="12" t="s">
        <v>31</v>
      </c>
      <c r="C30" s="10"/>
      <c r="D30" s="14">
        <v>180000</v>
      </c>
      <c r="E30" s="15">
        <v>71843.72</v>
      </c>
      <c r="F30" s="14">
        <f aca="true" t="shared" si="8" ref="F30:F38">D30+E30</f>
        <v>251843.72</v>
      </c>
      <c r="G30" s="15">
        <v>70132.75</v>
      </c>
      <c r="H30" s="15">
        <v>70132.75</v>
      </c>
      <c r="I30" s="15">
        <f aca="true" t="shared" si="9" ref="I30:I38">F30-G30</f>
        <v>181710.97</v>
      </c>
    </row>
    <row r="31" spans="2:9" ht="12.75">
      <c r="B31" s="12" t="s">
        <v>32</v>
      </c>
      <c r="C31" s="10"/>
      <c r="D31" s="14">
        <v>50000</v>
      </c>
      <c r="E31" s="15">
        <v>127899.82</v>
      </c>
      <c r="F31" s="14">
        <f t="shared" si="8"/>
        <v>177899.82</v>
      </c>
      <c r="G31" s="15">
        <v>147899.82</v>
      </c>
      <c r="H31" s="15">
        <v>147899.82</v>
      </c>
      <c r="I31" s="15">
        <f t="shared" si="9"/>
        <v>30000</v>
      </c>
    </row>
    <row r="32" spans="2:9" ht="12.75">
      <c r="B32" s="12" t="s">
        <v>33</v>
      </c>
      <c r="C32" s="10"/>
      <c r="D32" s="14">
        <v>10000</v>
      </c>
      <c r="E32" s="15">
        <v>379811.71</v>
      </c>
      <c r="F32" s="14">
        <f t="shared" si="8"/>
        <v>389811.71</v>
      </c>
      <c r="G32" s="15">
        <v>109913.6</v>
      </c>
      <c r="H32" s="15">
        <v>109913.6</v>
      </c>
      <c r="I32" s="15">
        <f t="shared" si="9"/>
        <v>279898.11</v>
      </c>
    </row>
    <row r="33" spans="2:9" ht="12.75">
      <c r="B33" s="12" t="s">
        <v>34</v>
      </c>
      <c r="C33" s="10"/>
      <c r="D33" s="14">
        <v>15000</v>
      </c>
      <c r="E33" s="15">
        <v>8351</v>
      </c>
      <c r="F33" s="14">
        <f t="shared" si="8"/>
        <v>23351</v>
      </c>
      <c r="G33" s="15">
        <v>27387.51</v>
      </c>
      <c r="H33" s="15">
        <v>27387.51</v>
      </c>
      <c r="I33" s="15">
        <f t="shared" si="9"/>
        <v>-4036.5099999999984</v>
      </c>
    </row>
    <row r="34" spans="2:9" ht="12.75">
      <c r="B34" s="12" t="s">
        <v>35</v>
      </c>
      <c r="C34" s="10"/>
      <c r="D34" s="14">
        <v>1500000</v>
      </c>
      <c r="E34" s="15">
        <v>2113625.4</v>
      </c>
      <c r="F34" s="14">
        <f t="shared" si="8"/>
        <v>3613625.4</v>
      </c>
      <c r="G34" s="15">
        <v>2780147.83</v>
      </c>
      <c r="H34" s="15">
        <v>2780147.83</v>
      </c>
      <c r="I34" s="15">
        <f t="shared" si="9"/>
        <v>833477.5699999998</v>
      </c>
    </row>
    <row r="35" spans="2:9" ht="12.75">
      <c r="B35" s="12" t="s">
        <v>36</v>
      </c>
      <c r="C35" s="10"/>
      <c r="D35" s="14">
        <v>30000</v>
      </c>
      <c r="E35" s="15">
        <v>32500</v>
      </c>
      <c r="F35" s="14">
        <f t="shared" si="8"/>
        <v>62500</v>
      </c>
      <c r="G35" s="15">
        <v>62384.84</v>
      </c>
      <c r="H35" s="15">
        <v>62384.84</v>
      </c>
      <c r="I35" s="15">
        <f t="shared" si="9"/>
        <v>115.16000000000349</v>
      </c>
    </row>
    <row r="36" spans="2:9" ht="12.75">
      <c r="B36" s="12" t="s">
        <v>37</v>
      </c>
      <c r="C36" s="10"/>
      <c r="D36" s="14">
        <v>5000</v>
      </c>
      <c r="E36" s="15">
        <v>0</v>
      </c>
      <c r="F36" s="14">
        <f t="shared" si="8"/>
        <v>5000</v>
      </c>
      <c r="G36" s="15">
        <v>0</v>
      </c>
      <c r="H36" s="15">
        <v>0</v>
      </c>
      <c r="I36" s="15">
        <f t="shared" si="9"/>
        <v>5000</v>
      </c>
    </row>
    <row r="37" spans="2:9" ht="12.75">
      <c r="B37" s="12" t="s">
        <v>38</v>
      </c>
      <c r="C37" s="10"/>
      <c r="D37" s="14">
        <v>1000000</v>
      </c>
      <c r="E37" s="15">
        <v>-72888</v>
      </c>
      <c r="F37" s="14">
        <f t="shared" si="8"/>
        <v>927112</v>
      </c>
      <c r="G37" s="15">
        <v>245282.41</v>
      </c>
      <c r="H37" s="15">
        <v>245282.41</v>
      </c>
      <c r="I37" s="15">
        <f t="shared" si="9"/>
        <v>681829.59</v>
      </c>
    </row>
    <row r="38" spans="2:9" ht="12.75">
      <c r="B38" s="12" t="s">
        <v>39</v>
      </c>
      <c r="C38" s="10"/>
      <c r="D38" s="14">
        <v>1500000</v>
      </c>
      <c r="E38" s="15">
        <v>60000</v>
      </c>
      <c r="F38" s="14">
        <f t="shared" si="8"/>
        <v>1560000</v>
      </c>
      <c r="G38" s="15">
        <v>647894</v>
      </c>
      <c r="H38" s="15">
        <v>647894</v>
      </c>
      <c r="I38" s="15">
        <f t="shared" si="9"/>
        <v>912106</v>
      </c>
    </row>
    <row r="39" spans="2:9" ht="25.5" customHeight="1">
      <c r="B39" s="43" t="s">
        <v>40</v>
      </c>
      <c r="C39" s="44"/>
      <c r="D39" s="14">
        <f aca="true" t="shared" si="10" ref="D39:I39">SUM(D40:D48)</f>
        <v>4055101.97</v>
      </c>
      <c r="E39" s="14">
        <f t="shared" si="10"/>
        <v>2445877.68</v>
      </c>
      <c r="F39" s="14">
        <f t="shared" si="10"/>
        <v>6500979.65</v>
      </c>
      <c r="G39" s="14">
        <f t="shared" si="10"/>
        <v>4965643.37</v>
      </c>
      <c r="H39" s="14">
        <f t="shared" si="10"/>
        <v>4965643.37</v>
      </c>
      <c r="I39" s="14">
        <f t="shared" si="10"/>
        <v>1535336.2800000003</v>
      </c>
    </row>
    <row r="40" spans="2:9" ht="12.75">
      <c r="B40" s="12" t="s">
        <v>41</v>
      </c>
      <c r="C40" s="10"/>
      <c r="D40" s="14">
        <v>600000</v>
      </c>
      <c r="E40" s="15">
        <v>0</v>
      </c>
      <c r="F40" s="14">
        <f aca="true" t="shared" si="11" ref="F40:F48">D40+E40</f>
        <v>600000</v>
      </c>
      <c r="G40" s="15">
        <v>546890</v>
      </c>
      <c r="H40" s="15">
        <v>546890</v>
      </c>
      <c r="I40" s="15">
        <f aca="true" t="shared" si="12" ref="I40:I48">F40-G40</f>
        <v>53110</v>
      </c>
    </row>
    <row r="41" spans="2:9" ht="12.75">
      <c r="B41" s="12" t="s">
        <v>42</v>
      </c>
      <c r="C41" s="10"/>
      <c r="D41" s="14"/>
      <c r="E41" s="15"/>
      <c r="F41" s="14">
        <f t="shared" si="11"/>
        <v>0</v>
      </c>
      <c r="G41" s="15"/>
      <c r="H41" s="15"/>
      <c r="I41" s="15">
        <f t="shared" si="12"/>
        <v>0</v>
      </c>
    </row>
    <row r="42" spans="2:9" ht="12.75">
      <c r="B42" s="12" t="s">
        <v>43</v>
      </c>
      <c r="C42" s="10"/>
      <c r="D42" s="14"/>
      <c r="E42" s="15"/>
      <c r="F42" s="14">
        <f t="shared" si="11"/>
        <v>0</v>
      </c>
      <c r="G42" s="15"/>
      <c r="H42" s="15"/>
      <c r="I42" s="15">
        <f t="shared" si="12"/>
        <v>0</v>
      </c>
    </row>
    <row r="43" spans="2:9" ht="12.75">
      <c r="B43" s="12" t="s">
        <v>44</v>
      </c>
      <c r="C43" s="10"/>
      <c r="D43" s="14">
        <v>3455101.97</v>
      </c>
      <c r="E43" s="15">
        <v>2445877.68</v>
      </c>
      <c r="F43" s="14">
        <f t="shared" si="11"/>
        <v>5900979.65</v>
      </c>
      <c r="G43" s="15">
        <v>4418753.37</v>
      </c>
      <c r="H43" s="15">
        <v>4418753.37</v>
      </c>
      <c r="I43" s="15">
        <f t="shared" si="12"/>
        <v>1482226.2800000003</v>
      </c>
    </row>
    <row r="44" spans="2:9" ht="12.75">
      <c r="B44" s="12" t="s">
        <v>45</v>
      </c>
      <c r="C44" s="10"/>
      <c r="D44" s="14"/>
      <c r="E44" s="15"/>
      <c r="F44" s="14">
        <f t="shared" si="11"/>
        <v>0</v>
      </c>
      <c r="G44" s="15"/>
      <c r="H44" s="15"/>
      <c r="I44" s="15">
        <f t="shared" si="12"/>
        <v>0</v>
      </c>
    </row>
    <row r="45" spans="2:9" ht="12.75">
      <c r="B45" s="12" t="s">
        <v>46</v>
      </c>
      <c r="C45" s="10"/>
      <c r="D45" s="14"/>
      <c r="E45" s="15"/>
      <c r="F45" s="14">
        <f t="shared" si="11"/>
        <v>0</v>
      </c>
      <c r="G45" s="15"/>
      <c r="H45" s="15"/>
      <c r="I45" s="15">
        <f t="shared" si="12"/>
        <v>0</v>
      </c>
    </row>
    <row r="46" spans="2:9" ht="12.75">
      <c r="B46" s="12" t="s">
        <v>47</v>
      </c>
      <c r="C46" s="10"/>
      <c r="D46" s="14"/>
      <c r="E46" s="15"/>
      <c r="F46" s="14">
        <f t="shared" si="11"/>
        <v>0</v>
      </c>
      <c r="G46" s="15"/>
      <c r="H46" s="15"/>
      <c r="I46" s="15">
        <f t="shared" si="12"/>
        <v>0</v>
      </c>
    </row>
    <row r="47" spans="2:9" ht="12.75">
      <c r="B47" s="12" t="s">
        <v>48</v>
      </c>
      <c r="C47" s="10"/>
      <c r="D47" s="14"/>
      <c r="E47" s="15"/>
      <c r="F47" s="14">
        <f t="shared" si="11"/>
        <v>0</v>
      </c>
      <c r="G47" s="15"/>
      <c r="H47" s="15"/>
      <c r="I47" s="15">
        <f t="shared" si="12"/>
        <v>0</v>
      </c>
    </row>
    <row r="48" spans="2:9" ht="12.75">
      <c r="B48" s="12" t="s">
        <v>49</v>
      </c>
      <c r="C48" s="10"/>
      <c r="D48" s="14"/>
      <c r="E48" s="15"/>
      <c r="F48" s="14">
        <f t="shared" si="11"/>
        <v>0</v>
      </c>
      <c r="G48" s="15"/>
      <c r="H48" s="15"/>
      <c r="I48" s="15">
        <f t="shared" si="12"/>
        <v>0</v>
      </c>
    </row>
    <row r="49" spans="2:9" ht="12.75">
      <c r="B49" s="43" t="s">
        <v>50</v>
      </c>
      <c r="C49" s="44"/>
      <c r="D49" s="14">
        <f aca="true" t="shared" si="13" ref="D49:I49">SUM(D50:D58)</f>
        <v>2653120</v>
      </c>
      <c r="E49" s="14">
        <f t="shared" si="13"/>
        <v>-1267739.03</v>
      </c>
      <c r="F49" s="14">
        <f t="shared" si="13"/>
        <v>1385380.97</v>
      </c>
      <c r="G49" s="14">
        <f t="shared" si="13"/>
        <v>840016.24</v>
      </c>
      <c r="H49" s="14">
        <f t="shared" si="13"/>
        <v>840016.24</v>
      </c>
      <c r="I49" s="14">
        <f t="shared" si="13"/>
        <v>545364.73</v>
      </c>
    </row>
    <row r="50" spans="2:9" ht="12.75">
      <c r="B50" s="12" t="s">
        <v>51</v>
      </c>
      <c r="C50" s="10"/>
      <c r="D50" s="14">
        <v>200000</v>
      </c>
      <c r="E50" s="15">
        <v>175312.07</v>
      </c>
      <c r="F50" s="14">
        <f aca="true" t="shared" si="14" ref="F50:F58">D50+E50</f>
        <v>375312.07</v>
      </c>
      <c r="G50" s="15">
        <v>54349.6</v>
      </c>
      <c r="H50" s="15">
        <v>54349.6</v>
      </c>
      <c r="I50" s="15">
        <f aca="true" t="shared" si="15" ref="I50:I83">F50-G50</f>
        <v>320962.47000000003</v>
      </c>
    </row>
    <row r="51" spans="2:9" ht="12.75">
      <c r="B51" s="12" t="s">
        <v>52</v>
      </c>
      <c r="C51" s="10"/>
      <c r="D51" s="14">
        <v>50000</v>
      </c>
      <c r="E51" s="15">
        <v>0</v>
      </c>
      <c r="F51" s="14">
        <f t="shared" si="14"/>
        <v>50000</v>
      </c>
      <c r="G51" s="15">
        <v>0</v>
      </c>
      <c r="H51" s="15">
        <v>0</v>
      </c>
      <c r="I51" s="15">
        <f t="shared" si="15"/>
        <v>50000</v>
      </c>
    </row>
    <row r="52" spans="2:9" ht="12.75">
      <c r="B52" s="12" t="s">
        <v>53</v>
      </c>
      <c r="C52" s="10"/>
      <c r="D52" s="14">
        <v>30000</v>
      </c>
      <c r="E52" s="15">
        <v>0</v>
      </c>
      <c r="F52" s="14">
        <f t="shared" si="14"/>
        <v>30000</v>
      </c>
      <c r="G52" s="15">
        <v>0</v>
      </c>
      <c r="H52" s="15">
        <v>0</v>
      </c>
      <c r="I52" s="15">
        <f t="shared" si="15"/>
        <v>30000</v>
      </c>
    </row>
    <row r="53" spans="2:9" ht="12.75">
      <c r="B53" s="12" t="s">
        <v>54</v>
      </c>
      <c r="C53" s="10"/>
      <c r="D53" s="14"/>
      <c r="E53" s="15"/>
      <c r="F53" s="14">
        <f t="shared" si="14"/>
        <v>0</v>
      </c>
      <c r="G53" s="15"/>
      <c r="H53" s="15"/>
      <c r="I53" s="15">
        <f t="shared" si="15"/>
        <v>0</v>
      </c>
    </row>
    <row r="54" spans="2:9" ht="12.75">
      <c r="B54" s="12" t="s">
        <v>55</v>
      </c>
      <c r="C54" s="10"/>
      <c r="D54" s="14"/>
      <c r="E54" s="15"/>
      <c r="F54" s="14">
        <f t="shared" si="14"/>
        <v>0</v>
      </c>
      <c r="G54" s="15"/>
      <c r="H54" s="15"/>
      <c r="I54" s="15">
        <f t="shared" si="15"/>
        <v>0</v>
      </c>
    </row>
    <row r="55" spans="2:9" ht="12.75">
      <c r="B55" s="12" t="s">
        <v>56</v>
      </c>
      <c r="C55" s="10"/>
      <c r="D55" s="14">
        <v>150000</v>
      </c>
      <c r="E55" s="15">
        <v>107727.4</v>
      </c>
      <c r="F55" s="14">
        <f t="shared" si="14"/>
        <v>257727.4</v>
      </c>
      <c r="G55" s="15">
        <v>113325.14</v>
      </c>
      <c r="H55" s="15">
        <v>113325.14</v>
      </c>
      <c r="I55" s="15">
        <f t="shared" si="15"/>
        <v>144402.26</v>
      </c>
    </row>
    <row r="56" spans="2:9" ht="12.75">
      <c r="B56" s="12" t="s">
        <v>57</v>
      </c>
      <c r="C56" s="10"/>
      <c r="D56" s="14"/>
      <c r="E56" s="15"/>
      <c r="F56" s="14">
        <f t="shared" si="14"/>
        <v>0</v>
      </c>
      <c r="G56" s="15"/>
      <c r="H56" s="15"/>
      <c r="I56" s="15">
        <f t="shared" si="15"/>
        <v>0</v>
      </c>
    </row>
    <row r="57" spans="2:9" ht="12.75">
      <c r="B57" s="12" t="s">
        <v>58</v>
      </c>
      <c r="C57" s="10"/>
      <c r="D57" s="14">
        <v>2223120</v>
      </c>
      <c r="E57" s="15">
        <v>-1550778.5</v>
      </c>
      <c r="F57" s="14">
        <f t="shared" si="14"/>
        <v>672341.5</v>
      </c>
      <c r="G57" s="15">
        <v>672341.5</v>
      </c>
      <c r="H57" s="15">
        <v>672341.5</v>
      </c>
      <c r="I57" s="15">
        <f t="shared" si="15"/>
        <v>0</v>
      </c>
    </row>
    <row r="58" spans="2:9" ht="12.75">
      <c r="B58" s="12" t="s">
        <v>59</v>
      </c>
      <c r="C58" s="10"/>
      <c r="D58" s="14"/>
      <c r="E58" s="15"/>
      <c r="F58" s="14">
        <f t="shared" si="14"/>
        <v>0</v>
      </c>
      <c r="G58" s="15"/>
      <c r="H58" s="15"/>
      <c r="I58" s="15">
        <f t="shared" si="15"/>
        <v>0</v>
      </c>
    </row>
    <row r="59" spans="2:9" ht="12.75">
      <c r="B59" s="2" t="s">
        <v>60</v>
      </c>
      <c r="C59" s="8"/>
      <c r="D59" s="14">
        <f>SUM(D60:D62)</f>
        <v>12802602.78</v>
      </c>
      <c r="E59" s="14">
        <f>SUM(E60:E62)</f>
        <v>-1636581.8699999996</v>
      </c>
      <c r="F59" s="14">
        <f>SUM(F60:F62)</f>
        <v>11166020.91</v>
      </c>
      <c r="G59" s="14">
        <f>SUM(G60:G62)</f>
        <v>9764668.35</v>
      </c>
      <c r="H59" s="14">
        <f>SUM(H60:H62)</f>
        <v>9764668.35</v>
      </c>
      <c r="I59" s="15">
        <f t="shared" si="15"/>
        <v>1401352.5600000005</v>
      </c>
    </row>
    <row r="60" spans="2:9" ht="12.75">
      <c r="B60" s="12" t="s">
        <v>61</v>
      </c>
      <c r="C60" s="10"/>
      <c r="D60" s="14">
        <v>380734.78</v>
      </c>
      <c r="E60" s="15">
        <v>3864146.31</v>
      </c>
      <c r="F60" s="14">
        <f>D60+E60</f>
        <v>4244881.09</v>
      </c>
      <c r="G60" s="15">
        <v>9764668.35</v>
      </c>
      <c r="H60" s="15">
        <v>9764668.35</v>
      </c>
      <c r="I60" s="15">
        <f t="shared" si="15"/>
        <v>-5519787.26</v>
      </c>
    </row>
    <row r="61" spans="2:9" ht="12.75">
      <c r="B61" s="12" t="s">
        <v>62</v>
      </c>
      <c r="C61" s="10"/>
      <c r="D61" s="14">
        <v>12421868</v>
      </c>
      <c r="E61" s="15">
        <v>-5500728.18</v>
      </c>
      <c r="F61" s="14">
        <f>D61+E61</f>
        <v>6921139.82</v>
      </c>
      <c r="G61" s="15">
        <v>0</v>
      </c>
      <c r="H61" s="15">
        <v>0</v>
      </c>
      <c r="I61" s="15">
        <f t="shared" si="15"/>
        <v>6921139.82</v>
      </c>
    </row>
    <row r="62" spans="2:9" ht="12.75">
      <c r="B62" s="12" t="s">
        <v>63</v>
      </c>
      <c r="C62" s="10"/>
      <c r="D62" s="14"/>
      <c r="E62" s="15"/>
      <c r="F62" s="14">
        <f>D62+E62</f>
        <v>0</v>
      </c>
      <c r="G62" s="15"/>
      <c r="H62" s="15"/>
      <c r="I62" s="15">
        <f t="shared" si="15"/>
        <v>0</v>
      </c>
    </row>
    <row r="63" spans="2:9" ht="12.75">
      <c r="B63" s="43" t="s">
        <v>64</v>
      </c>
      <c r="C63" s="44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15"/>
        <v>0</v>
      </c>
    </row>
    <row r="64" spans="2:9" ht="12.75">
      <c r="B64" s="12" t="s">
        <v>65</v>
      </c>
      <c r="C64" s="10"/>
      <c r="D64" s="14"/>
      <c r="E64" s="15"/>
      <c r="F64" s="14">
        <f aca="true" t="shared" si="16" ref="F64:F71">D64+E64</f>
        <v>0</v>
      </c>
      <c r="G64" s="15"/>
      <c r="H64" s="15"/>
      <c r="I64" s="15">
        <f t="shared" si="15"/>
        <v>0</v>
      </c>
    </row>
    <row r="65" spans="2:9" ht="12.75">
      <c r="B65" s="12" t="s">
        <v>66</v>
      </c>
      <c r="C65" s="10"/>
      <c r="D65" s="14"/>
      <c r="E65" s="15"/>
      <c r="F65" s="14">
        <f t="shared" si="16"/>
        <v>0</v>
      </c>
      <c r="G65" s="15"/>
      <c r="H65" s="15"/>
      <c r="I65" s="15">
        <f t="shared" si="15"/>
        <v>0</v>
      </c>
    </row>
    <row r="66" spans="2:9" ht="12.75">
      <c r="B66" s="12" t="s">
        <v>67</v>
      </c>
      <c r="C66" s="10"/>
      <c r="D66" s="14"/>
      <c r="E66" s="15"/>
      <c r="F66" s="14">
        <f t="shared" si="16"/>
        <v>0</v>
      </c>
      <c r="G66" s="15"/>
      <c r="H66" s="15"/>
      <c r="I66" s="15">
        <f t="shared" si="15"/>
        <v>0</v>
      </c>
    </row>
    <row r="67" spans="2:9" ht="12.75">
      <c r="B67" s="12" t="s">
        <v>68</v>
      </c>
      <c r="C67" s="10"/>
      <c r="D67" s="14"/>
      <c r="E67" s="15"/>
      <c r="F67" s="14">
        <f t="shared" si="16"/>
        <v>0</v>
      </c>
      <c r="G67" s="15"/>
      <c r="H67" s="15"/>
      <c r="I67" s="15">
        <f t="shared" si="15"/>
        <v>0</v>
      </c>
    </row>
    <row r="68" spans="2:9" ht="12.75">
      <c r="B68" s="12" t="s">
        <v>69</v>
      </c>
      <c r="C68" s="10"/>
      <c r="D68" s="14"/>
      <c r="E68" s="15"/>
      <c r="F68" s="14">
        <f t="shared" si="16"/>
        <v>0</v>
      </c>
      <c r="G68" s="15"/>
      <c r="H68" s="15"/>
      <c r="I68" s="15">
        <f t="shared" si="15"/>
        <v>0</v>
      </c>
    </row>
    <row r="69" spans="2:9" ht="12.75">
      <c r="B69" s="12" t="s">
        <v>70</v>
      </c>
      <c r="C69" s="10"/>
      <c r="D69" s="14"/>
      <c r="E69" s="15"/>
      <c r="F69" s="14">
        <f t="shared" si="16"/>
        <v>0</v>
      </c>
      <c r="G69" s="15"/>
      <c r="H69" s="15"/>
      <c r="I69" s="15">
        <f t="shared" si="15"/>
        <v>0</v>
      </c>
    </row>
    <row r="70" spans="2:9" ht="12.75">
      <c r="B70" s="12" t="s">
        <v>71</v>
      </c>
      <c r="C70" s="10"/>
      <c r="D70" s="14"/>
      <c r="E70" s="15"/>
      <c r="F70" s="14">
        <f t="shared" si="16"/>
        <v>0</v>
      </c>
      <c r="G70" s="15"/>
      <c r="H70" s="15"/>
      <c r="I70" s="15">
        <f t="shared" si="15"/>
        <v>0</v>
      </c>
    </row>
    <row r="71" spans="2:9" ht="12.75">
      <c r="B71" s="12" t="s">
        <v>72</v>
      </c>
      <c r="C71" s="10"/>
      <c r="D71" s="14"/>
      <c r="E71" s="15"/>
      <c r="F71" s="14">
        <f t="shared" si="16"/>
        <v>0</v>
      </c>
      <c r="G71" s="15"/>
      <c r="H71" s="15"/>
      <c r="I71" s="15">
        <f t="shared" si="15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15"/>
        <v>0</v>
      </c>
    </row>
    <row r="73" spans="2:9" ht="12.75">
      <c r="B73" s="12" t="s">
        <v>74</v>
      </c>
      <c r="C73" s="10"/>
      <c r="D73" s="14"/>
      <c r="E73" s="15"/>
      <c r="F73" s="14">
        <f>D73+E73</f>
        <v>0</v>
      </c>
      <c r="G73" s="15"/>
      <c r="H73" s="15"/>
      <c r="I73" s="15">
        <f t="shared" si="15"/>
        <v>0</v>
      </c>
    </row>
    <row r="74" spans="2:9" ht="12.75">
      <c r="B74" s="12" t="s">
        <v>75</v>
      </c>
      <c r="C74" s="10"/>
      <c r="D74" s="14"/>
      <c r="E74" s="15"/>
      <c r="F74" s="14">
        <f>D74+E74</f>
        <v>0</v>
      </c>
      <c r="G74" s="15"/>
      <c r="H74" s="15"/>
      <c r="I74" s="15">
        <f t="shared" si="15"/>
        <v>0</v>
      </c>
    </row>
    <row r="75" spans="2:9" ht="12.75">
      <c r="B75" s="12" t="s">
        <v>76</v>
      </c>
      <c r="C75" s="10"/>
      <c r="D75" s="14"/>
      <c r="E75" s="15"/>
      <c r="F75" s="14">
        <f>D75+E75</f>
        <v>0</v>
      </c>
      <c r="G75" s="15"/>
      <c r="H75" s="15"/>
      <c r="I75" s="15">
        <f t="shared" si="15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162012.14</v>
      </c>
      <c r="F76" s="14">
        <f>SUM(F77:F83)</f>
        <v>162012.14</v>
      </c>
      <c r="G76" s="14">
        <f>SUM(G77:G83)</f>
        <v>182062.12</v>
      </c>
      <c r="H76" s="14">
        <f>SUM(H77:H83)</f>
        <v>182062.12</v>
      </c>
      <c r="I76" s="15">
        <f t="shared" si="15"/>
        <v>-20049.97999999998</v>
      </c>
    </row>
    <row r="77" spans="2:9" ht="12.75">
      <c r="B77" s="12" t="s">
        <v>78</v>
      </c>
      <c r="C77" s="10"/>
      <c r="D77" s="14"/>
      <c r="E77" s="15"/>
      <c r="F77" s="14">
        <f aca="true" t="shared" si="17" ref="F77:F83">D77+E77</f>
        <v>0</v>
      </c>
      <c r="G77" s="15"/>
      <c r="H77" s="15"/>
      <c r="I77" s="15">
        <f t="shared" si="15"/>
        <v>0</v>
      </c>
    </row>
    <row r="78" spans="2:9" ht="12.75">
      <c r="B78" s="12" t="s">
        <v>79</v>
      </c>
      <c r="C78" s="10"/>
      <c r="D78" s="14"/>
      <c r="E78" s="15"/>
      <c r="F78" s="14">
        <f t="shared" si="17"/>
        <v>0</v>
      </c>
      <c r="G78" s="15"/>
      <c r="H78" s="15"/>
      <c r="I78" s="15">
        <f t="shared" si="15"/>
        <v>0</v>
      </c>
    </row>
    <row r="79" spans="2:9" ht="12.75">
      <c r="B79" s="12" t="s">
        <v>80</v>
      </c>
      <c r="C79" s="10"/>
      <c r="D79" s="14"/>
      <c r="E79" s="15"/>
      <c r="F79" s="14">
        <f t="shared" si="17"/>
        <v>0</v>
      </c>
      <c r="G79" s="15"/>
      <c r="H79" s="15"/>
      <c r="I79" s="15">
        <f t="shared" si="15"/>
        <v>0</v>
      </c>
    </row>
    <row r="80" spans="2:9" ht="12.75">
      <c r="B80" s="12" t="s">
        <v>81</v>
      </c>
      <c r="C80" s="10"/>
      <c r="D80" s="14"/>
      <c r="E80" s="15"/>
      <c r="F80" s="14">
        <f t="shared" si="17"/>
        <v>0</v>
      </c>
      <c r="G80" s="15"/>
      <c r="H80" s="15"/>
      <c r="I80" s="15">
        <f t="shared" si="15"/>
        <v>0</v>
      </c>
    </row>
    <row r="81" spans="2:9" ht="12.75">
      <c r="B81" s="12" t="s">
        <v>82</v>
      </c>
      <c r="C81" s="10"/>
      <c r="D81" s="14"/>
      <c r="E81" s="15"/>
      <c r="F81" s="14">
        <f t="shared" si="17"/>
        <v>0</v>
      </c>
      <c r="G81" s="15"/>
      <c r="H81" s="15"/>
      <c r="I81" s="15">
        <f t="shared" si="15"/>
        <v>0</v>
      </c>
    </row>
    <row r="82" spans="2:9" ht="12.75">
      <c r="B82" s="12" t="s">
        <v>83</v>
      </c>
      <c r="C82" s="10"/>
      <c r="D82" s="14"/>
      <c r="E82" s="15"/>
      <c r="F82" s="14">
        <f t="shared" si="17"/>
        <v>0</v>
      </c>
      <c r="G82" s="15"/>
      <c r="H82" s="15"/>
      <c r="I82" s="15">
        <f t="shared" si="15"/>
        <v>0</v>
      </c>
    </row>
    <row r="83" spans="2:9" ht="12.75">
      <c r="B83" s="12" t="s">
        <v>84</v>
      </c>
      <c r="C83" s="10"/>
      <c r="D83" s="14">
        <v>0</v>
      </c>
      <c r="E83" s="15">
        <v>162012.14</v>
      </c>
      <c r="F83" s="14">
        <f t="shared" si="17"/>
        <v>162012.14</v>
      </c>
      <c r="G83" s="15">
        <v>182062.12</v>
      </c>
      <c r="H83" s="15">
        <v>182062.12</v>
      </c>
      <c r="I83" s="15">
        <f t="shared" si="15"/>
        <v>-20049.97999999998</v>
      </c>
    </row>
    <row r="84" spans="2:9" ht="12.75">
      <c r="B84" s="27"/>
      <c r="C84" s="26"/>
      <c r="D84" s="25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8" ref="D85:I85">D86+D104+D94+D114+D124+D134+D138+D147+D151</f>
        <v>37961194</v>
      </c>
      <c r="E85" s="20">
        <f t="shared" si="18"/>
        <v>6066145.9399999995</v>
      </c>
      <c r="F85" s="20">
        <f t="shared" si="18"/>
        <v>44027339.94</v>
      </c>
      <c r="G85" s="20">
        <f t="shared" si="18"/>
        <v>29172166.77</v>
      </c>
      <c r="H85" s="20">
        <f t="shared" si="18"/>
        <v>29172166.77</v>
      </c>
      <c r="I85" s="20">
        <f t="shared" si="18"/>
        <v>14855173.170000002</v>
      </c>
    </row>
    <row r="86" spans="2:9" ht="12.75">
      <c r="B86" s="2" t="s">
        <v>12</v>
      </c>
      <c r="C86" s="8"/>
      <c r="D86" s="14">
        <f>SUM(D87:D93)</f>
        <v>9025002</v>
      </c>
      <c r="E86" s="14">
        <f>SUM(E87:E93)</f>
        <v>-71193.44</v>
      </c>
      <c r="F86" s="14">
        <f>SUM(F87:F93)</f>
        <v>8953808.56</v>
      </c>
      <c r="G86" s="14">
        <f>SUM(G87:G93)</f>
        <v>5428257</v>
      </c>
      <c r="H86" s="14">
        <f>SUM(H87:H93)</f>
        <v>5428257</v>
      </c>
      <c r="I86" s="15">
        <f aca="true" t="shared" si="19" ref="I86:I117">F86-G86</f>
        <v>3525551.5600000005</v>
      </c>
    </row>
    <row r="87" spans="2:9" ht="12.75">
      <c r="B87" s="12" t="s">
        <v>13</v>
      </c>
      <c r="C87" s="10"/>
      <c r="D87" s="14">
        <v>6421734</v>
      </c>
      <c r="E87" s="15">
        <v>0</v>
      </c>
      <c r="F87" s="14">
        <f aca="true" t="shared" si="20" ref="F87:F93">D87+E87</f>
        <v>6421734</v>
      </c>
      <c r="G87" s="15">
        <v>5159815</v>
      </c>
      <c r="H87" s="15">
        <v>5159815</v>
      </c>
      <c r="I87" s="15">
        <f t="shared" si="19"/>
        <v>1261919</v>
      </c>
    </row>
    <row r="88" spans="2:9" ht="12.75">
      <c r="B88" s="12" t="s">
        <v>14</v>
      </c>
      <c r="C88" s="10"/>
      <c r="D88" s="14"/>
      <c r="E88" s="15"/>
      <c r="F88" s="14">
        <f t="shared" si="20"/>
        <v>0</v>
      </c>
      <c r="G88" s="15"/>
      <c r="H88" s="15"/>
      <c r="I88" s="15">
        <f t="shared" si="19"/>
        <v>0</v>
      </c>
    </row>
    <row r="89" spans="2:9" ht="12.75">
      <c r="B89" s="12" t="s">
        <v>15</v>
      </c>
      <c r="C89" s="10"/>
      <c r="D89" s="14">
        <v>2030067</v>
      </c>
      <c r="E89" s="15">
        <v>-72033.44</v>
      </c>
      <c r="F89" s="14">
        <f t="shared" si="20"/>
        <v>1958033.56</v>
      </c>
      <c r="G89" s="15">
        <v>98063</v>
      </c>
      <c r="H89" s="15">
        <v>98063</v>
      </c>
      <c r="I89" s="15">
        <f t="shared" si="19"/>
        <v>1859970.56</v>
      </c>
    </row>
    <row r="90" spans="2:9" ht="12.75">
      <c r="B90" s="12" t="s">
        <v>16</v>
      </c>
      <c r="C90" s="10"/>
      <c r="D90" s="14"/>
      <c r="E90" s="15"/>
      <c r="F90" s="14">
        <f t="shared" si="20"/>
        <v>0</v>
      </c>
      <c r="G90" s="15"/>
      <c r="H90" s="15"/>
      <c r="I90" s="15">
        <f t="shared" si="19"/>
        <v>0</v>
      </c>
    </row>
    <row r="91" spans="2:9" ht="12.75">
      <c r="B91" s="12" t="s">
        <v>17</v>
      </c>
      <c r="C91" s="10"/>
      <c r="D91" s="14">
        <v>573201</v>
      </c>
      <c r="E91" s="15">
        <v>840</v>
      </c>
      <c r="F91" s="14">
        <f t="shared" si="20"/>
        <v>574041</v>
      </c>
      <c r="G91" s="15">
        <v>170379</v>
      </c>
      <c r="H91" s="15">
        <v>170379</v>
      </c>
      <c r="I91" s="15">
        <f t="shared" si="19"/>
        <v>403662</v>
      </c>
    </row>
    <row r="92" spans="2:9" ht="12.75">
      <c r="B92" s="12" t="s">
        <v>18</v>
      </c>
      <c r="C92" s="10"/>
      <c r="D92" s="14"/>
      <c r="E92" s="15"/>
      <c r="F92" s="14">
        <f t="shared" si="20"/>
        <v>0</v>
      </c>
      <c r="G92" s="15"/>
      <c r="H92" s="15"/>
      <c r="I92" s="15">
        <f t="shared" si="19"/>
        <v>0</v>
      </c>
    </row>
    <row r="93" spans="2:9" ht="12.75">
      <c r="B93" s="12" t="s">
        <v>19</v>
      </c>
      <c r="C93" s="10"/>
      <c r="D93" s="14"/>
      <c r="E93" s="15"/>
      <c r="F93" s="14">
        <f t="shared" si="20"/>
        <v>0</v>
      </c>
      <c r="G93" s="15"/>
      <c r="H93" s="15"/>
      <c r="I93" s="15">
        <f t="shared" si="19"/>
        <v>0</v>
      </c>
    </row>
    <row r="94" spans="2:9" ht="12.75">
      <c r="B94" s="2" t="s">
        <v>20</v>
      </c>
      <c r="C94" s="8"/>
      <c r="D94" s="14">
        <f>SUM(D95:D103)</f>
        <v>3500000</v>
      </c>
      <c r="E94" s="14">
        <f>SUM(E95:E103)</f>
        <v>1691831.2999999998</v>
      </c>
      <c r="F94" s="14">
        <f>SUM(F95:F103)</f>
        <v>5191831.3</v>
      </c>
      <c r="G94" s="14">
        <f>SUM(G95:G103)</f>
        <v>4200372.95</v>
      </c>
      <c r="H94" s="14">
        <f>SUM(H95:H103)</f>
        <v>4200372.95</v>
      </c>
      <c r="I94" s="15">
        <f t="shared" si="19"/>
        <v>991458.3499999996</v>
      </c>
    </row>
    <row r="95" spans="2:9" ht="12.75">
      <c r="B95" s="12" t="s">
        <v>21</v>
      </c>
      <c r="C95" s="10"/>
      <c r="D95" s="14"/>
      <c r="E95" s="15"/>
      <c r="F95" s="14">
        <f aca="true" t="shared" si="21" ref="F95:F103">D95+E95</f>
        <v>0</v>
      </c>
      <c r="G95" s="15"/>
      <c r="H95" s="15"/>
      <c r="I95" s="15">
        <f t="shared" si="19"/>
        <v>0</v>
      </c>
    </row>
    <row r="96" spans="2:9" ht="12.75">
      <c r="B96" s="12" t="s">
        <v>22</v>
      </c>
      <c r="C96" s="10"/>
      <c r="D96" s="14"/>
      <c r="E96" s="15"/>
      <c r="F96" s="14">
        <f t="shared" si="21"/>
        <v>0</v>
      </c>
      <c r="G96" s="15"/>
      <c r="H96" s="15"/>
      <c r="I96" s="15">
        <f t="shared" si="19"/>
        <v>0</v>
      </c>
    </row>
    <row r="97" spans="2:9" ht="12.75">
      <c r="B97" s="12" t="s">
        <v>23</v>
      </c>
      <c r="C97" s="10"/>
      <c r="D97" s="14"/>
      <c r="E97" s="15"/>
      <c r="F97" s="14">
        <f t="shared" si="21"/>
        <v>0</v>
      </c>
      <c r="G97" s="15"/>
      <c r="H97" s="15"/>
      <c r="I97" s="15">
        <f t="shared" si="19"/>
        <v>0</v>
      </c>
    </row>
    <row r="98" spans="2:9" ht="12.75">
      <c r="B98" s="12" t="s">
        <v>24</v>
      </c>
      <c r="C98" s="10"/>
      <c r="D98" s="14">
        <v>0</v>
      </c>
      <c r="E98" s="15">
        <v>1198040.95</v>
      </c>
      <c r="F98" s="14">
        <f t="shared" si="21"/>
        <v>1198040.95</v>
      </c>
      <c r="G98" s="15">
        <v>1114640.95</v>
      </c>
      <c r="H98" s="15">
        <v>1114640.95</v>
      </c>
      <c r="I98" s="15">
        <f t="shared" si="19"/>
        <v>83400</v>
      </c>
    </row>
    <row r="99" spans="2:9" ht="12.75">
      <c r="B99" s="12" t="s">
        <v>25</v>
      </c>
      <c r="C99" s="10"/>
      <c r="D99" s="14">
        <v>0</v>
      </c>
      <c r="E99" s="15">
        <v>9110</v>
      </c>
      <c r="F99" s="14">
        <f t="shared" si="21"/>
        <v>9110</v>
      </c>
      <c r="G99" s="15">
        <v>0</v>
      </c>
      <c r="H99" s="15">
        <v>0</v>
      </c>
      <c r="I99" s="15">
        <f t="shared" si="19"/>
        <v>9110</v>
      </c>
    </row>
    <row r="100" spans="2:9" ht="12.75">
      <c r="B100" s="12" t="s">
        <v>26</v>
      </c>
      <c r="C100" s="10"/>
      <c r="D100" s="14">
        <v>3500000</v>
      </c>
      <c r="E100" s="15">
        <v>337953.35</v>
      </c>
      <c r="F100" s="14">
        <f t="shared" si="21"/>
        <v>3837953.35</v>
      </c>
      <c r="G100" s="15">
        <v>2963236</v>
      </c>
      <c r="H100" s="15">
        <v>2963236</v>
      </c>
      <c r="I100" s="15">
        <f t="shared" si="19"/>
        <v>874717.3500000001</v>
      </c>
    </row>
    <row r="101" spans="2:9" ht="12.75">
      <c r="B101" s="12" t="s">
        <v>27</v>
      </c>
      <c r="C101" s="10"/>
      <c r="D101" s="14">
        <v>0</v>
      </c>
      <c r="E101" s="15">
        <v>146727</v>
      </c>
      <c r="F101" s="14">
        <f t="shared" si="21"/>
        <v>146727</v>
      </c>
      <c r="G101" s="15">
        <v>122496</v>
      </c>
      <c r="H101" s="15">
        <v>122496</v>
      </c>
      <c r="I101" s="15">
        <f t="shared" si="19"/>
        <v>24231</v>
      </c>
    </row>
    <row r="102" spans="2:9" ht="12.75">
      <c r="B102" s="12" t="s">
        <v>28</v>
      </c>
      <c r="C102" s="10"/>
      <c r="D102" s="14"/>
      <c r="E102" s="15"/>
      <c r="F102" s="14">
        <f t="shared" si="21"/>
        <v>0</v>
      </c>
      <c r="G102" s="15"/>
      <c r="H102" s="15"/>
      <c r="I102" s="15">
        <f t="shared" si="19"/>
        <v>0</v>
      </c>
    </row>
    <row r="103" spans="2:9" ht="12.75">
      <c r="B103" s="12" t="s">
        <v>29</v>
      </c>
      <c r="C103" s="10"/>
      <c r="D103" s="14"/>
      <c r="E103" s="15"/>
      <c r="F103" s="14">
        <f t="shared" si="21"/>
        <v>0</v>
      </c>
      <c r="G103" s="15"/>
      <c r="H103" s="15"/>
      <c r="I103" s="15">
        <f t="shared" si="19"/>
        <v>0</v>
      </c>
    </row>
    <row r="104" spans="2:9" ht="12.75">
      <c r="B104" s="2" t="s">
        <v>30</v>
      </c>
      <c r="C104" s="8"/>
      <c r="D104" s="14">
        <f>SUM(D105:D113)</f>
        <v>10036246</v>
      </c>
      <c r="E104" s="14">
        <f>SUM(E105:E113)</f>
        <v>-3131431.73</v>
      </c>
      <c r="F104" s="14">
        <f>SUM(F105:F113)</f>
        <v>6904814.27</v>
      </c>
      <c r="G104" s="14">
        <f>SUM(G105:G113)</f>
        <v>5179794.6</v>
      </c>
      <c r="H104" s="14">
        <f>SUM(H105:H113)</f>
        <v>5179794.6</v>
      </c>
      <c r="I104" s="15">
        <f t="shared" si="19"/>
        <v>1725019.67</v>
      </c>
    </row>
    <row r="105" spans="2:9" ht="12.75">
      <c r="B105" s="12" t="s">
        <v>31</v>
      </c>
      <c r="C105" s="10"/>
      <c r="D105" s="14">
        <v>9536246</v>
      </c>
      <c r="E105" s="15">
        <v>-3383608.08</v>
      </c>
      <c r="F105" s="15">
        <f aca="true" t="shared" si="22" ref="F105:F113">D105+E105</f>
        <v>6152637.92</v>
      </c>
      <c r="G105" s="15">
        <v>4790419.6</v>
      </c>
      <c r="H105" s="15">
        <v>4790419.6</v>
      </c>
      <c r="I105" s="15">
        <f t="shared" si="19"/>
        <v>1362218.3200000003</v>
      </c>
    </row>
    <row r="106" spans="2:9" ht="12.75">
      <c r="B106" s="12" t="s">
        <v>32</v>
      </c>
      <c r="C106" s="10"/>
      <c r="D106" s="14"/>
      <c r="E106" s="15"/>
      <c r="F106" s="15">
        <f t="shared" si="22"/>
        <v>0</v>
      </c>
      <c r="G106" s="15"/>
      <c r="H106" s="15"/>
      <c r="I106" s="15">
        <f t="shared" si="19"/>
        <v>0</v>
      </c>
    </row>
    <row r="107" spans="2:9" ht="12.75">
      <c r="B107" s="12" t="s">
        <v>33</v>
      </c>
      <c r="C107" s="10"/>
      <c r="D107" s="14"/>
      <c r="E107" s="15"/>
      <c r="F107" s="15">
        <f t="shared" si="22"/>
        <v>0</v>
      </c>
      <c r="G107" s="15"/>
      <c r="H107" s="15"/>
      <c r="I107" s="15">
        <f t="shared" si="19"/>
        <v>0</v>
      </c>
    </row>
    <row r="108" spans="2:9" ht="12.75">
      <c r="B108" s="12" t="s">
        <v>34</v>
      </c>
      <c r="C108" s="10"/>
      <c r="D108" s="14">
        <v>0</v>
      </c>
      <c r="E108" s="15">
        <v>3829</v>
      </c>
      <c r="F108" s="15">
        <f t="shared" si="22"/>
        <v>3829</v>
      </c>
      <c r="G108" s="15">
        <v>3829</v>
      </c>
      <c r="H108" s="15">
        <v>3829</v>
      </c>
      <c r="I108" s="15">
        <f t="shared" si="19"/>
        <v>0</v>
      </c>
    </row>
    <row r="109" spans="2:9" ht="12.75">
      <c r="B109" s="12" t="s">
        <v>35</v>
      </c>
      <c r="C109" s="10"/>
      <c r="D109" s="14">
        <v>0</v>
      </c>
      <c r="E109" s="15">
        <v>248347.35</v>
      </c>
      <c r="F109" s="15">
        <f t="shared" si="22"/>
        <v>248347.35</v>
      </c>
      <c r="G109" s="15">
        <v>0</v>
      </c>
      <c r="H109" s="15">
        <v>0</v>
      </c>
      <c r="I109" s="15">
        <f t="shared" si="19"/>
        <v>248347.35</v>
      </c>
    </row>
    <row r="110" spans="2:9" ht="12.75">
      <c r="B110" s="12" t="s">
        <v>36</v>
      </c>
      <c r="C110" s="10"/>
      <c r="D110" s="14"/>
      <c r="E110" s="15"/>
      <c r="F110" s="15">
        <f t="shared" si="22"/>
        <v>0</v>
      </c>
      <c r="G110" s="15"/>
      <c r="H110" s="15"/>
      <c r="I110" s="15">
        <f t="shared" si="19"/>
        <v>0</v>
      </c>
    </row>
    <row r="111" spans="2:9" ht="12.75">
      <c r="B111" s="12" t="s">
        <v>37</v>
      </c>
      <c r="C111" s="10"/>
      <c r="D111" s="14"/>
      <c r="E111" s="15"/>
      <c r="F111" s="15">
        <f t="shared" si="22"/>
        <v>0</v>
      </c>
      <c r="G111" s="15"/>
      <c r="H111" s="15"/>
      <c r="I111" s="15">
        <f t="shared" si="19"/>
        <v>0</v>
      </c>
    </row>
    <row r="112" spans="2:9" ht="12.75">
      <c r="B112" s="12" t="s">
        <v>38</v>
      </c>
      <c r="C112" s="10"/>
      <c r="D112" s="14"/>
      <c r="E112" s="15"/>
      <c r="F112" s="15">
        <f t="shared" si="22"/>
        <v>0</v>
      </c>
      <c r="G112" s="15"/>
      <c r="H112" s="15"/>
      <c r="I112" s="15">
        <f t="shared" si="19"/>
        <v>0</v>
      </c>
    </row>
    <row r="113" spans="2:9" ht="12.75">
      <c r="B113" s="12" t="s">
        <v>39</v>
      </c>
      <c r="C113" s="10"/>
      <c r="D113" s="14">
        <v>500000</v>
      </c>
      <c r="E113" s="15">
        <v>0</v>
      </c>
      <c r="F113" s="15">
        <f t="shared" si="22"/>
        <v>500000</v>
      </c>
      <c r="G113" s="15">
        <v>385546</v>
      </c>
      <c r="H113" s="15">
        <v>385546</v>
      </c>
      <c r="I113" s="15">
        <f t="shared" si="19"/>
        <v>114454</v>
      </c>
    </row>
    <row r="114" spans="2:9" ht="25.5" customHeight="1">
      <c r="B114" s="43" t="s">
        <v>40</v>
      </c>
      <c r="C114" s="44"/>
      <c r="D114" s="14">
        <f>SUM(D115:D123)</f>
        <v>0</v>
      </c>
      <c r="E114" s="14">
        <f>SUM(E115:E123)</f>
        <v>194413.6</v>
      </c>
      <c r="F114" s="14">
        <f>SUM(F115:F123)</f>
        <v>194413.6</v>
      </c>
      <c r="G114" s="14">
        <f>SUM(G115:G123)</f>
        <v>194413.6</v>
      </c>
      <c r="H114" s="14">
        <f>SUM(H115:H123)</f>
        <v>194413.6</v>
      </c>
      <c r="I114" s="15">
        <f t="shared" si="19"/>
        <v>0</v>
      </c>
    </row>
    <row r="115" spans="2:9" ht="12.75">
      <c r="B115" s="12" t="s">
        <v>41</v>
      </c>
      <c r="C115" s="10"/>
      <c r="D115" s="14"/>
      <c r="E115" s="15"/>
      <c r="F115" s="15">
        <f aca="true" t="shared" si="23" ref="F115:F123">D115+E115</f>
        <v>0</v>
      </c>
      <c r="G115" s="15"/>
      <c r="H115" s="15"/>
      <c r="I115" s="15">
        <f t="shared" si="19"/>
        <v>0</v>
      </c>
    </row>
    <row r="116" spans="2:9" ht="12.75">
      <c r="B116" s="12" t="s">
        <v>42</v>
      </c>
      <c r="C116" s="10"/>
      <c r="D116" s="14"/>
      <c r="E116" s="15"/>
      <c r="F116" s="15">
        <f t="shared" si="23"/>
        <v>0</v>
      </c>
      <c r="G116" s="15"/>
      <c r="H116" s="15"/>
      <c r="I116" s="15">
        <f t="shared" si="19"/>
        <v>0</v>
      </c>
    </row>
    <row r="117" spans="2:9" ht="12.75">
      <c r="B117" s="12" t="s">
        <v>43</v>
      </c>
      <c r="C117" s="10"/>
      <c r="D117" s="14"/>
      <c r="E117" s="15"/>
      <c r="F117" s="15">
        <f t="shared" si="23"/>
        <v>0</v>
      </c>
      <c r="G117" s="15"/>
      <c r="H117" s="15"/>
      <c r="I117" s="15">
        <f t="shared" si="19"/>
        <v>0</v>
      </c>
    </row>
    <row r="118" spans="2:9" ht="12.75">
      <c r="B118" s="12" t="s">
        <v>44</v>
      </c>
      <c r="C118" s="10"/>
      <c r="D118" s="14">
        <v>0</v>
      </c>
      <c r="E118" s="15">
        <v>194413.6</v>
      </c>
      <c r="F118" s="15">
        <f t="shared" si="23"/>
        <v>194413.6</v>
      </c>
      <c r="G118" s="15">
        <v>194413.6</v>
      </c>
      <c r="H118" s="15">
        <v>194413.6</v>
      </c>
      <c r="I118" s="15">
        <f aca="true" t="shared" si="24" ref="I118:I149">F118-G118</f>
        <v>0</v>
      </c>
    </row>
    <row r="119" spans="2:9" ht="12.75">
      <c r="B119" s="12" t="s">
        <v>45</v>
      </c>
      <c r="C119" s="10"/>
      <c r="D119" s="14"/>
      <c r="E119" s="15"/>
      <c r="F119" s="15">
        <f t="shared" si="23"/>
        <v>0</v>
      </c>
      <c r="G119" s="15"/>
      <c r="H119" s="15"/>
      <c r="I119" s="15">
        <f t="shared" si="24"/>
        <v>0</v>
      </c>
    </row>
    <row r="120" spans="2:9" ht="12.75">
      <c r="B120" s="12" t="s">
        <v>46</v>
      </c>
      <c r="C120" s="10"/>
      <c r="D120" s="14"/>
      <c r="E120" s="15"/>
      <c r="F120" s="15">
        <f t="shared" si="23"/>
        <v>0</v>
      </c>
      <c r="G120" s="15"/>
      <c r="H120" s="15"/>
      <c r="I120" s="15">
        <f t="shared" si="24"/>
        <v>0</v>
      </c>
    </row>
    <row r="121" spans="2:9" ht="12.75">
      <c r="B121" s="12" t="s">
        <v>47</v>
      </c>
      <c r="C121" s="10"/>
      <c r="D121" s="14"/>
      <c r="E121" s="15"/>
      <c r="F121" s="15">
        <f t="shared" si="23"/>
        <v>0</v>
      </c>
      <c r="G121" s="15"/>
      <c r="H121" s="15"/>
      <c r="I121" s="15">
        <f t="shared" si="24"/>
        <v>0</v>
      </c>
    </row>
    <row r="122" spans="2:9" ht="12.75">
      <c r="B122" s="12" t="s">
        <v>48</v>
      </c>
      <c r="C122" s="10"/>
      <c r="D122" s="14"/>
      <c r="E122" s="15"/>
      <c r="F122" s="15">
        <f t="shared" si="23"/>
        <v>0</v>
      </c>
      <c r="G122" s="15"/>
      <c r="H122" s="15"/>
      <c r="I122" s="15">
        <f t="shared" si="24"/>
        <v>0</v>
      </c>
    </row>
    <row r="123" spans="2:9" ht="12.75">
      <c r="B123" s="12" t="s">
        <v>49</v>
      </c>
      <c r="C123" s="10"/>
      <c r="D123" s="14"/>
      <c r="E123" s="15"/>
      <c r="F123" s="15">
        <f t="shared" si="23"/>
        <v>0</v>
      </c>
      <c r="G123" s="15"/>
      <c r="H123" s="15"/>
      <c r="I123" s="15">
        <f t="shared" si="24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3484541.75</v>
      </c>
      <c r="F124" s="14">
        <f>SUM(F125:F133)</f>
        <v>3484541.75</v>
      </c>
      <c r="G124" s="14">
        <f>SUM(G125:G133)</f>
        <v>1276000</v>
      </c>
      <c r="H124" s="14">
        <f>SUM(H125:H133)</f>
        <v>1276000</v>
      </c>
      <c r="I124" s="15">
        <f t="shared" si="24"/>
        <v>2208541.75</v>
      </c>
    </row>
    <row r="125" spans="2:9" ht="12.75">
      <c r="B125" s="12" t="s">
        <v>51</v>
      </c>
      <c r="C125" s="10"/>
      <c r="D125" s="14">
        <v>0</v>
      </c>
      <c r="E125" s="15">
        <v>261746.75</v>
      </c>
      <c r="F125" s="15">
        <f aca="true" t="shared" si="25" ref="F125:F133">D125+E125</f>
        <v>261746.75</v>
      </c>
      <c r="G125" s="15">
        <v>0</v>
      </c>
      <c r="H125" s="15">
        <v>0</v>
      </c>
      <c r="I125" s="15">
        <f t="shared" si="24"/>
        <v>261746.75</v>
      </c>
    </row>
    <row r="126" spans="2:9" ht="12.75">
      <c r="B126" s="12" t="s">
        <v>52</v>
      </c>
      <c r="C126" s="10"/>
      <c r="D126" s="14"/>
      <c r="E126" s="15"/>
      <c r="F126" s="15">
        <f t="shared" si="25"/>
        <v>0</v>
      </c>
      <c r="G126" s="15"/>
      <c r="H126" s="15"/>
      <c r="I126" s="15">
        <f t="shared" si="24"/>
        <v>0</v>
      </c>
    </row>
    <row r="127" spans="2:9" ht="12.75">
      <c r="B127" s="12" t="s">
        <v>53</v>
      </c>
      <c r="C127" s="10"/>
      <c r="D127" s="14">
        <v>0</v>
      </c>
      <c r="E127" s="15">
        <v>57359</v>
      </c>
      <c r="F127" s="15">
        <f t="shared" si="25"/>
        <v>57359</v>
      </c>
      <c r="G127" s="15">
        <v>0</v>
      </c>
      <c r="H127" s="15">
        <v>0</v>
      </c>
      <c r="I127" s="15">
        <f t="shared" si="24"/>
        <v>57359</v>
      </c>
    </row>
    <row r="128" spans="2:9" ht="12.75">
      <c r="B128" s="12" t="s">
        <v>54</v>
      </c>
      <c r="C128" s="10"/>
      <c r="D128" s="14">
        <v>0</v>
      </c>
      <c r="E128" s="15">
        <v>1889436</v>
      </c>
      <c r="F128" s="15">
        <f t="shared" si="25"/>
        <v>1889436</v>
      </c>
      <c r="G128" s="15">
        <v>0</v>
      </c>
      <c r="H128" s="15">
        <v>0</v>
      </c>
      <c r="I128" s="15">
        <f t="shared" si="24"/>
        <v>1889436</v>
      </c>
    </row>
    <row r="129" spans="2:9" ht="12.75">
      <c r="B129" s="12" t="s">
        <v>55</v>
      </c>
      <c r="C129" s="10"/>
      <c r="D129" s="14"/>
      <c r="E129" s="15"/>
      <c r="F129" s="15">
        <f t="shared" si="25"/>
        <v>0</v>
      </c>
      <c r="G129" s="15"/>
      <c r="H129" s="15"/>
      <c r="I129" s="15">
        <f t="shared" si="24"/>
        <v>0</v>
      </c>
    </row>
    <row r="130" spans="2:9" ht="12.75">
      <c r="B130" s="12" t="s">
        <v>56</v>
      </c>
      <c r="C130" s="10"/>
      <c r="D130" s="14">
        <v>0</v>
      </c>
      <c r="E130" s="15">
        <v>1276000</v>
      </c>
      <c r="F130" s="15">
        <f t="shared" si="25"/>
        <v>1276000</v>
      </c>
      <c r="G130" s="15">
        <v>1276000</v>
      </c>
      <c r="H130" s="15">
        <v>1276000</v>
      </c>
      <c r="I130" s="15">
        <f t="shared" si="24"/>
        <v>0</v>
      </c>
    </row>
    <row r="131" spans="2:9" ht="12.75">
      <c r="B131" s="12" t="s">
        <v>57</v>
      </c>
      <c r="C131" s="10"/>
      <c r="D131" s="14"/>
      <c r="E131" s="15"/>
      <c r="F131" s="15">
        <f t="shared" si="25"/>
        <v>0</v>
      </c>
      <c r="G131" s="15"/>
      <c r="H131" s="15"/>
      <c r="I131" s="15">
        <f t="shared" si="24"/>
        <v>0</v>
      </c>
    </row>
    <row r="132" spans="2:9" ht="12.75">
      <c r="B132" s="12" t="s">
        <v>58</v>
      </c>
      <c r="C132" s="10"/>
      <c r="D132" s="14"/>
      <c r="E132" s="15"/>
      <c r="F132" s="15">
        <f t="shared" si="25"/>
        <v>0</v>
      </c>
      <c r="G132" s="15"/>
      <c r="H132" s="15"/>
      <c r="I132" s="15">
        <f t="shared" si="24"/>
        <v>0</v>
      </c>
    </row>
    <row r="133" spans="2:9" ht="12.75">
      <c r="B133" s="12" t="s">
        <v>59</v>
      </c>
      <c r="C133" s="10"/>
      <c r="D133" s="14"/>
      <c r="E133" s="15"/>
      <c r="F133" s="15">
        <f t="shared" si="25"/>
        <v>0</v>
      </c>
      <c r="G133" s="15"/>
      <c r="H133" s="15"/>
      <c r="I133" s="15">
        <f t="shared" si="24"/>
        <v>0</v>
      </c>
    </row>
    <row r="134" spans="2:9" ht="12.75">
      <c r="B134" s="2" t="s">
        <v>60</v>
      </c>
      <c r="C134" s="8"/>
      <c r="D134" s="14">
        <f>SUM(D135:D137)</f>
        <v>15399946</v>
      </c>
      <c r="E134" s="14">
        <f>SUM(E135:E137)</f>
        <v>3897984.46</v>
      </c>
      <c r="F134" s="14">
        <f>SUM(F135:F137)</f>
        <v>19297930.46</v>
      </c>
      <c r="G134" s="14">
        <f>SUM(G135:G137)</f>
        <v>12893328.62</v>
      </c>
      <c r="H134" s="14">
        <f>SUM(H135:H137)</f>
        <v>12893328.62</v>
      </c>
      <c r="I134" s="15">
        <f t="shared" si="24"/>
        <v>6404601.840000002</v>
      </c>
    </row>
    <row r="135" spans="2:9" ht="12.75">
      <c r="B135" s="12" t="s">
        <v>61</v>
      </c>
      <c r="C135" s="10"/>
      <c r="D135" s="14">
        <v>15399946</v>
      </c>
      <c r="E135" s="15">
        <v>3897984.46</v>
      </c>
      <c r="F135" s="15">
        <f>D135+E135</f>
        <v>19297930.46</v>
      </c>
      <c r="G135" s="15">
        <v>12893328.62</v>
      </c>
      <c r="H135" s="15">
        <v>12893328.62</v>
      </c>
      <c r="I135" s="15">
        <f t="shared" si="24"/>
        <v>6404601.840000002</v>
      </c>
    </row>
    <row r="136" spans="2:9" ht="12.75">
      <c r="B136" s="12" t="s">
        <v>62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24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24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24"/>
        <v>0</v>
      </c>
    </row>
    <row r="139" spans="2:9" ht="12.75">
      <c r="B139" s="12" t="s">
        <v>65</v>
      </c>
      <c r="C139" s="10"/>
      <c r="D139" s="14"/>
      <c r="E139" s="15"/>
      <c r="F139" s="15">
        <f aca="true" t="shared" si="26" ref="F139:F146">D139+E139</f>
        <v>0</v>
      </c>
      <c r="G139" s="15"/>
      <c r="H139" s="15"/>
      <c r="I139" s="15">
        <f t="shared" si="24"/>
        <v>0</v>
      </c>
    </row>
    <row r="140" spans="2:9" ht="12.75">
      <c r="B140" s="12" t="s">
        <v>66</v>
      </c>
      <c r="C140" s="10"/>
      <c r="D140" s="14"/>
      <c r="E140" s="15"/>
      <c r="F140" s="15">
        <f t="shared" si="26"/>
        <v>0</v>
      </c>
      <c r="G140" s="15"/>
      <c r="H140" s="15"/>
      <c r="I140" s="15">
        <f t="shared" si="24"/>
        <v>0</v>
      </c>
    </row>
    <row r="141" spans="2:9" ht="12.75">
      <c r="B141" s="12" t="s">
        <v>67</v>
      </c>
      <c r="C141" s="10"/>
      <c r="D141" s="14"/>
      <c r="E141" s="15"/>
      <c r="F141" s="15">
        <f t="shared" si="26"/>
        <v>0</v>
      </c>
      <c r="G141" s="15"/>
      <c r="H141" s="15"/>
      <c r="I141" s="15">
        <f t="shared" si="24"/>
        <v>0</v>
      </c>
    </row>
    <row r="142" spans="2:9" ht="12.75">
      <c r="B142" s="12" t="s">
        <v>68</v>
      </c>
      <c r="C142" s="10"/>
      <c r="D142" s="14"/>
      <c r="E142" s="15"/>
      <c r="F142" s="15">
        <f t="shared" si="26"/>
        <v>0</v>
      </c>
      <c r="G142" s="15"/>
      <c r="H142" s="15"/>
      <c r="I142" s="15">
        <f t="shared" si="24"/>
        <v>0</v>
      </c>
    </row>
    <row r="143" spans="2:9" ht="12.75">
      <c r="B143" s="12" t="s">
        <v>69</v>
      </c>
      <c r="C143" s="10"/>
      <c r="D143" s="14"/>
      <c r="E143" s="15"/>
      <c r="F143" s="15">
        <f t="shared" si="26"/>
        <v>0</v>
      </c>
      <c r="G143" s="15"/>
      <c r="H143" s="15"/>
      <c r="I143" s="15">
        <f t="shared" si="24"/>
        <v>0</v>
      </c>
    </row>
    <row r="144" spans="2:9" ht="12.75">
      <c r="B144" s="12" t="s">
        <v>70</v>
      </c>
      <c r="C144" s="10"/>
      <c r="D144" s="14"/>
      <c r="E144" s="15"/>
      <c r="F144" s="15">
        <f t="shared" si="26"/>
        <v>0</v>
      </c>
      <c r="G144" s="15"/>
      <c r="H144" s="15"/>
      <c r="I144" s="15">
        <f t="shared" si="24"/>
        <v>0</v>
      </c>
    </row>
    <row r="145" spans="2:9" ht="12.75">
      <c r="B145" s="12" t="s">
        <v>71</v>
      </c>
      <c r="C145" s="10"/>
      <c r="D145" s="14"/>
      <c r="E145" s="15"/>
      <c r="F145" s="15">
        <f t="shared" si="26"/>
        <v>0</v>
      </c>
      <c r="G145" s="15"/>
      <c r="H145" s="15"/>
      <c r="I145" s="15">
        <f t="shared" si="24"/>
        <v>0</v>
      </c>
    </row>
    <row r="146" spans="2:9" ht="12.75">
      <c r="B146" s="12" t="s">
        <v>72</v>
      </c>
      <c r="C146" s="10"/>
      <c r="D146" s="14"/>
      <c r="E146" s="15"/>
      <c r="F146" s="15">
        <f t="shared" si="26"/>
        <v>0</v>
      </c>
      <c r="G146" s="15"/>
      <c r="H146" s="15"/>
      <c r="I146" s="15">
        <f t="shared" si="24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24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24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24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27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27"/>
        <v>0</v>
      </c>
    </row>
    <row r="152" spans="2:9" ht="12.75">
      <c r="B152" s="12" t="s">
        <v>78</v>
      </c>
      <c r="C152" s="10"/>
      <c r="D152" s="14"/>
      <c r="E152" s="15"/>
      <c r="F152" s="15">
        <f aca="true" t="shared" si="28" ref="F152:F158">D152+E152</f>
        <v>0</v>
      </c>
      <c r="G152" s="15"/>
      <c r="H152" s="15"/>
      <c r="I152" s="15">
        <f t="shared" si="27"/>
        <v>0</v>
      </c>
    </row>
    <row r="153" spans="2:9" ht="12.75">
      <c r="B153" s="12" t="s">
        <v>79</v>
      </c>
      <c r="C153" s="10"/>
      <c r="D153" s="14"/>
      <c r="E153" s="15"/>
      <c r="F153" s="15">
        <f t="shared" si="28"/>
        <v>0</v>
      </c>
      <c r="G153" s="15"/>
      <c r="H153" s="15"/>
      <c r="I153" s="15">
        <f t="shared" si="27"/>
        <v>0</v>
      </c>
    </row>
    <row r="154" spans="2:9" ht="12.75">
      <c r="B154" s="12" t="s">
        <v>80</v>
      </c>
      <c r="C154" s="10"/>
      <c r="D154" s="14"/>
      <c r="E154" s="15"/>
      <c r="F154" s="15">
        <f t="shared" si="28"/>
        <v>0</v>
      </c>
      <c r="G154" s="15"/>
      <c r="H154" s="15"/>
      <c r="I154" s="15">
        <f t="shared" si="27"/>
        <v>0</v>
      </c>
    </row>
    <row r="155" spans="2:9" ht="12.75">
      <c r="B155" s="12" t="s">
        <v>81</v>
      </c>
      <c r="C155" s="10"/>
      <c r="D155" s="14"/>
      <c r="E155" s="15"/>
      <c r="F155" s="15">
        <f t="shared" si="28"/>
        <v>0</v>
      </c>
      <c r="G155" s="15"/>
      <c r="H155" s="15"/>
      <c r="I155" s="15">
        <f t="shared" si="27"/>
        <v>0</v>
      </c>
    </row>
    <row r="156" spans="2:9" ht="12.75">
      <c r="B156" s="12" t="s">
        <v>82</v>
      </c>
      <c r="C156" s="10"/>
      <c r="D156" s="14"/>
      <c r="E156" s="15"/>
      <c r="F156" s="15">
        <f t="shared" si="28"/>
        <v>0</v>
      </c>
      <c r="G156" s="15"/>
      <c r="H156" s="15"/>
      <c r="I156" s="15">
        <f t="shared" si="27"/>
        <v>0</v>
      </c>
    </row>
    <row r="157" spans="2:9" ht="12.75">
      <c r="B157" s="12" t="s">
        <v>83</v>
      </c>
      <c r="C157" s="10"/>
      <c r="D157" s="14"/>
      <c r="E157" s="15"/>
      <c r="F157" s="15">
        <f t="shared" si="28"/>
        <v>0</v>
      </c>
      <c r="G157" s="15"/>
      <c r="H157" s="15"/>
      <c r="I157" s="15">
        <f t="shared" si="27"/>
        <v>0</v>
      </c>
    </row>
    <row r="158" spans="2:9" ht="12.75">
      <c r="B158" s="12" t="s">
        <v>84</v>
      </c>
      <c r="C158" s="10"/>
      <c r="D158" s="14"/>
      <c r="E158" s="15"/>
      <c r="F158" s="15">
        <f t="shared" si="28"/>
        <v>0</v>
      </c>
      <c r="G158" s="15"/>
      <c r="H158" s="15"/>
      <c r="I158" s="15">
        <f t="shared" si="27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9" ref="D160:I160">D10+D85</f>
        <v>90991400.75</v>
      </c>
      <c r="E160" s="13">
        <f t="shared" si="29"/>
        <v>7537932.529999999</v>
      </c>
      <c r="F160" s="13">
        <f t="shared" si="29"/>
        <v>98529333.27999999</v>
      </c>
      <c r="G160" s="13">
        <f t="shared" si="29"/>
        <v>67754423.96</v>
      </c>
      <c r="H160" s="13">
        <f t="shared" si="29"/>
        <v>67754423.64</v>
      </c>
      <c r="I160" s="13">
        <f t="shared" si="29"/>
        <v>30774909.32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  <row r="162" spans="2:9" ht="12.75">
      <c r="B162" s="39" t="s">
        <v>88</v>
      </c>
      <c r="C162" s="39"/>
      <c r="D162" s="39"/>
      <c r="E162" s="39"/>
      <c r="F162" s="39"/>
      <c r="G162" s="39"/>
      <c r="H162" s="39"/>
      <c r="I162" s="39"/>
    </row>
    <row r="163" spans="2:9" ht="29.25" customHeight="1">
      <c r="B163" s="39"/>
      <c r="C163" s="39"/>
      <c r="D163" s="39"/>
      <c r="E163" s="39"/>
      <c r="F163" s="39"/>
      <c r="G163" s="39"/>
      <c r="H163" s="39"/>
      <c r="I163" s="39"/>
    </row>
    <row r="164" spans="2:9" ht="6" customHeight="1">
      <c r="B164" s="21"/>
      <c r="C164" s="21"/>
      <c r="D164" s="22"/>
      <c r="E164" s="22"/>
      <c r="F164" s="21"/>
      <c r="G164" s="23"/>
      <c r="H164" s="23"/>
      <c r="I164" s="23"/>
    </row>
    <row r="165" ht="15" customHeight="1"/>
    <row r="166" spans="3:9" ht="12.75">
      <c r="C166" s="31" t="s">
        <v>92</v>
      </c>
      <c r="D166" s="40" t="s">
        <v>91</v>
      </c>
      <c r="E166" s="40"/>
      <c r="F166" s="29"/>
      <c r="G166" s="40" t="s">
        <v>90</v>
      </c>
      <c r="H166" s="40"/>
      <c r="I166" s="40"/>
    </row>
    <row r="167" spans="3:9" ht="12.75">
      <c r="C167" s="32" t="s">
        <v>94</v>
      </c>
      <c r="D167" s="41" t="s">
        <v>93</v>
      </c>
      <c r="E167" s="41"/>
      <c r="F167" s="28"/>
      <c r="G167" s="42" t="s">
        <v>89</v>
      </c>
      <c r="H167" s="42"/>
      <c r="I167" s="42"/>
    </row>
  </sheetData>
  <sheetProtection/>
  <mergeCells count="17">
    <mergeCell ref="B7:C9"/>
    <mergeCell ref="I7:I9"/>
    <mergeCell ref="B2:I2"/>
    <mergeCell ref="B3:I3"/>
    <mergeCell ref="B4:I4"/>
    <mergeCell ref="B5:I5"/>
    <mergeCell ref="B6:I6"/>
    <mergeCell ref="D7:H8"/>
    <mergeCell ref="B162:I163"/>
    <mergeCell ref="D166:E166"/>
    <mergeCell ref="G166:I166"/>
    <mergeCell ref="D167:E167"/>
    <mergeCell ref="G167:I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view="pageBreakPreview" zoomScaleSheetLayoutView="100" zoomScalePageLayoutView="0" workbookViewId="0" topLeftCell="A1">
      <pane ySplit="9" topLeftCell="A150" activePane="bottomLeft" state="frozen"/>
      <selection pane="topLeft" activeCell="A1" sqref="A1"/>
      <selection pane="bottomLeft" activeCell="A162" sqref="A162:IV167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45" t="s">
        <v>87</v>
      </c>
      <c r="C2" s="54"/>
      <c r="D2" s="54"/>
      <c r="E2" s="54"/>
      <c r="F2" s="54"/>
      <c r="G2" s="54"/>
      <c r="H2" s="54"/>
      <c r="I2" s="55"/>
    </row>
    <row r="3" spans="2:9" ht="12.75">
      <c r="B3" s="47" t="s">
        <v>0</v>
      </c>
      <c r="C3" s="56"/>
      <c r="D3" s="56"/>
      <c r="E3" s="56"/>
      <c r="F3" s="56"/>
      <c r="G3" s="56"/>
      <c r="H3" s="56"/>
      <c r="I3" s="57"/>
    </row>
    <row r="4" spans="2:9" ht="12.75">
      <c r="B4" s="47" t="s">
        <v>1</v>
      </c>
      <c r="C4" s="56"/>
      <c r="D4" s="56"/>
      <c r="E4" s="56"/>
      <c r="F4" s="56"/>
      <c r="G4" s="56"/>
      <c r="H4" s="56"/>
      <c r="I4" s="57"/>
    </row>
    <row r="5" spans="2:9" ht="12.75">
      <c r="B5" s="47" t="s">
        <v>96</v>
      </c>
      <c r="C5" s="56"/>
      <c r="D5" s="56"/>
      <c r="E5" s="56"/>
      <c r="F5" s="56"/>
      <c r="G5" s="56"/>
      <c r="H5" s="56"/>
      <c r="I5" s="57"/>
    </row>
    <row r="6" spans="2:9" ht="13.5" thickBot="1">
      <c r="B6" s="49" t="s">
        <v>2</v>
      </c>
      <c r="C6" s="58"/>
      <c r="D6" s="58"/>
      <c r="E6" s="58"/>
      <c r="F6" s="58"/>
      <c r="G6" s="58"/>
      <c r="H6" s="58"/>
      <c r="I6" s="59"/>
    </row>
    <row r="7" spans="2:9" ht="15.75" customHeight="1">
      <c r="B7" s="45" t="s">
        <v>3</v>
      </c>
      <c r="C7" s="46"/>
      <c r="D7" s="45" t="s">
        <v>4</v>
      </c>
      <c r="E7" s="54"/>
      <c r="F7" s="54"/>
      <c r="G7" s="54"/>
      <c r="H7" s="46"/>
      <c r="I7" s="51" t="s">
        <v>5</v>
      </c>
    </row>
    <row r="8" spans="2:9" ht="15" customHeight="1" thickBot="1">
      <c r="B8" s="47"/>
      <c r="C8" s="48"/>
      <c r="D8" s="49"/>
      <c r="E8" s="58"/>
      <c r="F8" s="58"/>
      <c r="G8" s="58"/>
      <c r="H8" s="50"/>
      <c r="I8" s="52"/>
    </row>
    <row r="9" spans="2:9" ht="26.25" thickBot="1">
      <c r="B9" s="49"/>
      <c r="C9" s="50"/>
      <c r="D9" s="35" t="s">
        <v>6</v>
      </c>
      <c r="E9" s="1" t="s">
        <v>7</v>
      </c>
      <c r="F9" s="35" t="s">
        <v>8</v>
      </c>
      <c r="G9" s="35" t="s">
        <v>9</v>
      </c>
      <c r="H9" s="35" t="s">
        <v>10</v>
      </c>
      <c r="I9" s="53"/>
    </row>
    <row r="10" spans="2:9" ht="12.75">
      <c r="B10" s="6" t="s">
        <v>11</v>
      </c>
      <c r="C10" s="7"/>
      <c r="D10" s="13">
        <f aca="true" t="shared" si="0" ref="D10:I10">D11+D19+D29+D39+D49+D59+D72+D76+D63</f>
        <v>53030206.75</v>
      </c>
      <c r="E10" s="13">
        <f t="shared" si="0"/>
        <v>1660807.62</v>
      </c>
      <c r="F10" s="13">
        <f t="shared" si="0"/>
        <v>54691014.36999999</v>
      </c>
      <c r="G10" s="13">
        <f t="shared" si="0"/>
        <v>48397404.16</v>
      </c>
      <c r="H10" s="13">
        <f t="shared" si="0"/>
        <v>48397403.83</v>
      </c>
      <c r="I10" s="13">
        <f t="shared" si="0"/>
        <v>6293610.210000003</v>
      </c>
    </row>
    <row r="11" spans="2:9" ht="12.75">
      <c r="B11" s="2" t="s">
        <v>12</v>
      </c>
      <c r="C11" s="8"/>
      <c r="D11" s="14">
        <f aca="true" t="shared" si="1" ref="D11:I11">SUM(D12:D18)</f>
        <v>26409382</v>
      </c>
      <c r="E11" s="14">
        <f t="shared" si="1"/>
        <v>-571573.78</v>
      </c>
      <c r="F11" s="14">
        <f t="shared" si="1"/>
        <v>25837808.22</v>
      </c>
      <c r="G11" s="14">
        <f t="shared" si="1"/>
        <v>22393910.49</v>
      </c>
      <c r="H11" s="14">
        <f t="shared" si="1"/>
        <v>22393910.49</v>
      </c>
      <c r="I11" s="14">
        <f t="shared" si="1"/>
        <v>3443897.73</v>
      </c>
    </row>
    <row r="12" spans="2:9" ht="12.75">
      <c r="B12" s="12" t="s">
        <v>13</v>
      </c>
      <c r="C12" s="10"/>
      <c r="D12" s="14">
        <v>15328940</v>
      </c>
      <c r="E12" s="15">
        <v>21417</v>
      </c>
      <c r="F12" s="15">
        <f aca="true" t="shared" si="2" ref="F12:F18">D12+E12</f>
        <v>15350357</v>
      </c>
      <c r="G12" s="15">
        <v>14058351.33</v>
      </c>
      <c r="H12" s="15">
        <v>14058351.33</v>
      </c>
      <c r="I12" s="15">
        <f aca="true" t="shared" si="3" ref="I12:I18">F12-G12</f>
        <v>1292005.67</v>
      </c>
    </row>
    <row r="13" spans="2:9" ht="12.75">
      <c r="B13" s="12" t="s">
        <v>14</v>
      </c>
      <c r="C13" s="10"/>
      <c r="D13" s="14">
        <v>1096369</v>
      </c>
      <c r="E13" s="15">
        <v>127288</v>
      </c>
      <c r="F13" s="15">
        <f t="shared" si="2"/>
        <v>1223657</v>
      </c>
      <c r="G13" s="15">
        <v>767756.67</v>
      </c>
      <c r="H13" s="15">
        <v>767756.67</v>
      </c>
      <c r="I13" s="15">
        <f t="shared" si="3"/>
        <v>455900.32999999996</v>
      </c>
    </row>
    <row r="14" spans="2:9" ht="12.75">
      <c r="B14" s="12" t="s">
        <v>15</v>
      </c>
      <c r="C14" s="10"/>
      <c r="D14" s="14">
        <v>6898867</v>
      </c>
      <c r="E14" s="15">
        <v>-1542396.04</v>
      </c>
      <c r="F14" s="15">
        <f t="shared" si="2"/>
        <v>5356470.96</v>
      </c>
      <c r="G14" s="15">
        <v>3660902.84</v>
      </c>
      <c r="H14" s="15">
        <v>3660902.84</v>
      </c>
      <c r="I14" s="15">
        <f t="shared" si="3"/>
        <v>1695568.12</v>
      </c>
    </row>
    <row r="15" spans="2:9" ht="12.75">
      <c r="B15" s="12" t="s">
        <v>16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 ht="12.75">
      <c r="B16" s="12" t="s">
        <v>17</v>
      </c>
      <c r="C16" s="10"/>
      <c r="D16" s="14">
        <v>3085206</v>
      </c>
      <c r="E16" s="15">
        <v>822117.26</v>
      </c>
      <c r="F16" s="15">
        <f t="shared" si="2"/>
        <v>3907323.26</v>
      </c>
      <c r="G16" s="15">
        <v>3906899.65</v>
      </c>
      <c r="H16" s="15">
        <v>3906899.65</v>
      </c>
      <c r="I16" s="15">
        <f t="shared" si="3"/>
        <v>423.6099999998696</v>
      </c>
    </row>
    <row r="17" spans="2:9" ht="12.75">
      <c r="B17" s="12" t="s">
        <v>18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2820000</v>
      </c>
      <c r="E19" s="14">
        <f t="shared" si="4"/>
        <v>-192331.1700000001</v>
      </c>
      <c r="F19" s="14">
        <f t="shared" si="4"/>
        <v>2627668.83</v>
      </c>
      <c r="G19" s="14">
        <f t="shared" si="4"/>
        <v>1929224.1900000002</v>
      </c>
      <c r="H19" s="14">
        <f t="shared" si="4"/>
        <v>1929223.8699999999</v>
      </c>
      <c r="I19" s="14">
        <f t="shared" si="4"/>
        <v>698444.6400000001</v>
      </c>
    </row>
    <row r="20" spans="2:9" ht="12.75">
      <c r="B20" s="12" t="s">
        <v>21</v>
      </c>
      <c r="C20" s="10"/>
      <c r="D20" s="14">
        <v>660000</v>
      </c>
      <c r="E20" s="15">
        <v>624343.7</v>
      </c>
      <c r="F20" s="14">
        <f aca="true" t="shared" si="5" ref="F20:F28">D20+E20</f>
        <v>1284343.7</v>
      </c>
      <c r="G20" s="15">
        <v>1326759.92</v>
      </c>
      <c r="H20" s="15">
        <v>1326759.92</v>
      </c>
      <c r="I20" s="15">
        <f aca="true" t="shared" si="6" ref="I20:I28">F20-G20</f>
        <v>-42416.21999999997</v>
      </c>
    </row>
    <row r="21" spans="2:9" ht="12.75">
      <c r="B21" s="12" t="s">
        <v>22</v>
      </c>
      <c r="C21" s="10"/>
      <c r="D21" s="14">
        <v>10000</v>
      </c>
      <c r="E21" s="15">
        <v>0</v>
      </c>
      <c r="F21" s="14">
        <f t="shared" si="5"/>
        <v>10000</v>
      </c>
      <c r="G21" s="15">
        <v>13223.6</v>
      </c>
      <c r="H21" s="15">
        <v>13223.28</v>
      </c>
      <c r="I21" s="15">
        <f t="shared" si="6"/>
        <v>-3223.6000000000004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500000</v>
      </c>
      <c r="E23" s="15">
        <v>-8531.67</v>
      </c>
      <c r="F23" s="14">
        <f t="shared" si="5"/>
        <v>491468.33</v>
      </c>
      <c r="G23" s="15">
        <v>212066.59</v>
      </c>
      <c r="H23" s="15">
        <v>212066.59</v>
      </c>
      <c r="I23" s="15">
        <f t="shared" si="6"/>
        <v>279401.74</v>
      </c>
    </row>
    <row r="24" spans="2:9" ht="12.75">
      <c r="B24" s="12" t="s">
        <v>25</v>
      </c>
      <c r="C24" s="10"/>
      <c r="D24" s="14">
        <v>250000</v>
      </c>
      <c r="E24" s="15">
        <v>192156.6</v>
      </c>
      <c r="F24" s="14">
        <f t="shared" si="5"/>
        <v>442156.6</v>
      </c>
      <c r="G24" s="15">
        <v>240498.61</v>
      </c>
      <c r="H24" s="15">
        <v>240498.61</v>
      </c>
      <c r="I24" s="15">
        <f t="shared" si="6"/>
        <v>201657.99</v>
      </c>
    </row>
    <row r="25" spans="2:9" ht="12.75">
      <c r="B25" s="12" t="s">
        <v>26</v>
      </c>
      <c r="C25" s="10"/>
      <c r="D25" s="14">
        <v>800000</v>
      </c>
      <c r="E25" s="15">
        <v>-800000</v>
      </c>
      <c r="F25" s="14">
        <f t="shared" si="5"/>
        <v>0</v>
      </c>
      <c r="G25" s="15">
        <v>0</v>
      </c>
      <c r="H25" s="15">
        <v>0</v>
      </c>
      <c r="I25" s="15">
        <f t="shared" si="6"/>
        <v>0</v>
      </c>
    </row>
    <row r="26" spans="2:9" ht="12.75">
      <c r="B26" s="12" t="s">
        <v>27</v>
      </c>
      <c r="C26" s="10"/>
      <c r="D26" s="14">
        <v>100000</v>
      </c>
      <c r="E26" s="15">
        <v>194700.2</v>
      </c>
      <c r="F26" s="14">
        <f t="shared" si="5"/>
        <v>294700.2</v>
      </c>
      <c r="G26" s="15">
        <v>100154.03</v>
      </c>
      <c r="H26" s="15">
        <v>100154.03</v>
      </c>
      <c r="I26" s="15">
        <f t="shared" si="6"/>
        <v>194546.17</v>
      </c>
    </row>
    <row r="27" spans="2:9" ht="12.75">
      <c r="B27" s="12" t="s">
        <v>28</v>
      </c>
      <c r="C27" s="10"/>
      <c r="D27" s="14">
        <v>50000</v>
      </c>
      <c r="E27" s="15">
        <v>0</v>
      </c>
      <c r="F27" s="14">
        <f t="shared" si="5"/>
        <v>50000</v>
      </c>
      <c r="G27" s="15">
        <v>684</v>
      </c>
      <c r="H27" s="15">
        <v>684</v>
      </c>
      <c r="I27" s="15">
        <f t="shared" si="6"/>
        <v>49316</v>
      </c>
    </row>
    <row r="28" spans="2:9" ht="12.75">
      <c r="B28" s="12" t="s">
        <v>29</v>
      </c>
      <c r="C28" s="10"/>
      <c r="D28" s="14">
        <v>450000</v>
      </c>
      <c r="E28" s="15">
        <v>-395000</v>
      </c>
      <c r="F28" s="14">
        <f t="shared" si="5"/>
        <v>55000</v>
      </c>
      <c r="G28" s="15">
        <v>35837.44</v>
      </c>
      <c r="H28" s="15">
        <v>35837.44</v>
      </c>
      <c r="I28" s="15">
        <f t="shared" si="6"/>
        <v>19162.559999999998</v>
      </c>
    </row>
    <row r="29" spans="2:9" ht="12.75">
      <c r="B29" s="2" t="s">
        <v>30</v>
      </c>
      <c r="C29" s="8"/>
      <c r="D29" s="14">
        <f aca="true" t="shared" si="7" ref="D29:I29">SUM(D30:D38)</f>
        <v>4290000</v>
      </c>
      <c r="E29" s="14">
        <f t="shared" si="7"/>
        <v>2721143.65</v>
      </c>
      <c r="F29" s="14">
        <f t="shared" si="7"/>
        <v>7011143.65</v>
      </c>
      <c r="G29" s="14">
        <f t="shared" si="7"/>
        <v>5239127.3</v>
      </c>
      <c r="H29" s="14">
        <f t="shared" si="7"/>
        <v>5239127.29</v>
      </c>
      <c r="I29" s="14">
        <f t="shared" si="7"/>
        <v>1772016.35</v>
      </c>
    </row>
    <row r="30" spans="2:9" ht="12.75">
      <c r="B30" s="12" t="s">
        <v>31</v>
      </c>
      <c r="C30" s="10"/>
      <c r="D30" s="14">
        <v>180000</v>
      </c>
      <c r="E30" s="15">
        <v>71843.72</v>
      </c>
      <c r="F30" s="14">
        <f aca="true" t="shared" si="8" ref="F30:F38">D30+E30</f>
        <v>251843.72</v>
      </c>
      <c r="G30" s="15">
        <v>594700.43</v>
      </c>
      <c r="H30" s="15">
        <v>594700.43</v>
      </c>
      <c r="I30" s="15">
        <f aca="true" t="shared" si="9" ref="I30:I38">F30-G30</f>
        <v>-342856.7100000001</v>
      </c>
    </row>
    <row r="31" spans="2:9" ht="12.75">
      <c r="B31" s="12" t="s">
        <v>32</v>
      </c>
      <c r="C31" s="10"/>
      <c r="D31" s="14">
        <v>50000</v>
      </c>
      <c r="E31" s="15">
        <v>127899.82</v>
      </c>
      <c r="F31" s="14">
        <f t="shared" si="8"/>
        <v>177899.82</v>
      </c>
      <c r="G31" s="15">
        <v>147899.82</v>
      </c>
      <c r="H31" s="15">
        <v>147899.82</v>
      </c>
      <c r="I31" s="15">
        <f t="shared" si="9"/>
        <v>30000</v>
      </c>
    </row>
    <row r="32" spans="2:9" ht="12.75">
      <c r="B32" s="12" t="s">
        <v>33</v>
      </c>
      <c r="C32" s="10"/>
      <c r="D32" s="14">
        <v>10000</v>
      </c>
      <c r="E32" s="15">
        <v>379811.71</v>
      </c>
      <c r="F32" s="14">
        <f t="shared" si="8"/>
        <v>389811.71</v>
      </c>
      <c r="G32" s="15">
        <v>126107.36</v>
      </c>
      <c r="H32" s="15">
        <v>126107.36</v>
      </c>
      <c r="I32" s="15">
        <f t="shared" si="9"/>
        <v>263704.35000000003</v>
      </c>
    </row>
    <row r="33" spans="2:9" ht="12.75">
      <c r="B33" s="12" t="s">
        <v>34</v>
      </c>
      <c r="C33" s="10"/>
      <c r="D33" s="14">
        <v>15000</v>
      </c>
      <c r="E33" s="15">
        <v>8351</v>
      </c>
      <c r="F33" s="14">
        <f t="shared" si="8"/>
        <v>23351</v>
      </c>
      <c r="G33" s="15">
        <v>25215.51</v>
      </c>
      <c r="H33" s="15">
        <v>25215.51</v>
      </c>
      <c r="I33" s="15">
        <f t="shared" si="9"/>
        <v>-1864.5099999999984</v>
      </c>
    </row>
    <row r="34" spans="2:9" ht="12.75">
      <c r="B34" s="12" t="s">
        <v>35</v>
      </c>
      <c r="C34" s="10"/>
      <c r="D34" s="14">
        <v>1500000</v>
      </c>
      <c r="E34" s="15">
        <v>2113625.4</v>
      </c>
      <c r="F34" s="14">
        <f t="shared" si="8"/>
        <v>3613625.4</v>
      </c>
      <c r="G34" s="15">
        <v>3192146.86</v>
      </c>
      <c r="H34" s="15">
        <v>3192146.86</v>
      </c>
      <c r="I34" s="15">
        <f t="shared" si="9"/>
        <v>421478.54000000004</v>
      </c>
    </row>
    <row r="35" spans="2:9" ht="12.75">
      <c r="B35" s="12" t="s">
        <v>36</v>
      </c>
      <c r="C35" s="10"/>
      <c r="D35" s="14">
        <v>30000</v>
      </c>
      <c r="E35" s="15">
        <v>32500</v>
      </c>
      <c r="F35" s="14">
        <f t="shared" si="8"/>
        <v>62500</v>
      </c>
      <c r="G35" s="15">
        <v>104914.71</v>
      </c>
      <c r="H35" s="15">
        <v>104914.71</v>
      </c>
      <c r="I35" s="15">
        <f t="shared" si="9"/>
        <v>-42414.71000000001</v>
      </c>
    </row>
    <row r="36" spans="2:9" ht="12.75">
      <c r="B36" s="12" t="s">
        <v>37</v>
      </c>
      <c r="C36" s="10"/>
      <c r="D36" s="14">
        <v>5000</v>
      </c>
      <c r="E36" s="15">
        <v>0</v>
      </c>
      <c r="F36" s="14">
        <f t="shared" si="8"/>
        <v>5000</v>
      </c>
      <c r="G36" s="15">
        <v>0</v>
      </c>
      <c r="H36" s="15">
        <v>0</v>
      </c>
      <c r="I36" s="15">
        <f t="shared" si="9"/>
        <v>5000</v>
      </c>
    </row>
    <row r="37" spans="2:9" ht="12.75">
      <c r="B37" s="12" t="s">
        <v>38</v>
      </c>
      <c r="C37" s="10"/>
      <c r="D37" s="14">
        <v>1000000</v>
      </c>
      <c r="E37" s="15">
        <v>-72888</v>
      </c>
      <c r="F37" s="14">
        <f t="shared" si="8"/>
        <v>927112</v>
      </c>
      <c r="G37" s="15">
        <v>348601.61</v>
      </c>
      <c r="H37" s="15">
        <v>348601.6</v>
      </c>
      <c r="I37" s="15">
        <f t="shared" si="9"/>
        <v>578510.39</v>
      </c>
    </row>
    <row r="38" spans="2:9" ht="12.75">
      <c r="B38" s="12" t="s">
        <v>39</v>
      </c>
      <c r="C38" s="10"/>
      <c r="D38" s="14">
        <v>1500000</v>
      </c>
      <c r="E38" s="15">
        <v>60000</v>
      </c>
      <c r="F38" s="14">
        <f t="shared" si="8"/>
        <v>1560000</v>
      </c>
      <c r="G38" s="15">
        <v>699541</v>
      </c>
      <c r="H38" s="15">
        <v>699541</v>
      </c>
      <c r="I38" s="15">
        <f t="shared" si="9"/>
        <v>860459</v>
      </c>
    </row>
    <row r="39" spans="2:9" ht="25.5" customHeight="1">
      <c r="B39" s="43" t="s">
        <v>40</v>
      </c>
      <c r="C39" s="44"/>
      <c r="D39" s="14">
        <f aca="true" t="shared" si="10" ref="D39:I39">SUM(D40:D48)</f>
        <v>4055101.97</v>
      </c>
      <c r="E39" s="14">
        <f t="shared" si="10"/>
        <v>2445877.68</v>
      </c>
      <c r="F39" s="14">
        <f t="shared" si="10"/>
        <v>6500979.65</v>
      </c>
      <c r="G39" s="14">
        <f t="shared" si="10"/>
        <v>5679555.13</v>
      </c>
      <c r="H39" s="14">
        <f t="shared" si="10"/>
        <v>5679555.13</v>
      </c>
      <c r="I39" s="14">
        <f t="shared" si="10"/>
        <v>821424.5200000005</v>
      </c>
    </row>
    <row r="40" spans="2:9" ht="12.75">
      <c r="B40" s="12" t="s">
        <v>41</v>
      </c>
      <c r="C40" s="10"/>
      <c r="D40" s="14">
        <v>600000</v>
      </c>
      <c r="E40" s="15">
        <v>0</v>
      </c>
      <c r="F40" s="14">
        <f aca="true" t="shared" si="11" ref="F40:F48">D40+E40</f>
        <v>600000</v>
      </c>
      <c r="G40" s="15">
        <v>601918</v>
      </c>
      <c r="H40" s="15">
        <v>601918</v>
      </c>
      <c r="I40" s="15">
        <f aca="true" t="shared" si="12" ref="I40:I48">F40-G40</f>
        <v>-1918</v>
      </c>
    </row>
    <row r="41" spans="2:9" ht="12.75">
      <c r="B41" s="12" t="s">
        <v>42</v>
      </c>
      <c r="C41" s="10"/>
      <c r="D41" s="14"/>
      <c r="E41" s="15"/>
      <c r="F41" s="14">
        <f t="shared" si="11"/>
        <v>0</v>
      </c>
      <c r="G41" s="15"/>
      <c r="H41" s="15"/>
      <c r="I41" s="15">
        <f t="shared" si="12"/>
        <v>0</v>
      </c>
    </row>
    <row r="42" spans="2:9" ht="12.75">
      <c r="B42" s="12" t="s">
        <v>43</v>
      </c>
      <c r="C42" s="10"/>
      <c r="D42" s="14"/>
      <c r="E42" s="15"/>
      <c r="F42" s="14">
        <f t="shared" si="11"/>
        <v>0</v>
      </c>
      <c r="G42" s="15"/>
      <c r="H42" s="15"/>
      <c r="I42" s="15">
        <f t="shared" si="12"/>
        <v>0</v>
      </c>
    </row>
    <row r="43" spans="2:9" ht="12.75">
      <c r="B43" s="12" t="s">
        <v>44</v>
      </c>
      <c r="C43" s="10"/>
      <c r="D43" s="14">
        <v>3455101.97</v>
      </c>
      <c r="E43" s="15">
        <v>2445877.68</v>
      </c>
      <c r="F43" s="14">
        <f t="shared" si="11"/>
        <v>5900979.65</v>
      </c>
      <c r="G43" s="15">
        <v>5077637.13</v>
      </c>
      <c r="H43" s="15">
        <v>5077637.13</v>
      </c>
      <c r="I43" s="15">
        <f t="shared" si="12"/>
        <v>823342.5200000005</v>
      </c>
    </row>
    <row r="44" spans="2:9" ht="12.75">
      <c r="B44" s="12" t="s">
        <v>45</v>
      </c>
      <c r="C44" s="10"/>
      <c r="D44" s="14"/>
      <c r="E44" s="15"/>
      <c r="F44" s="14">
        <f t="shared" si="11"/>
        <v>0</v>
      </c>
      <c r="G44" s="15"/>
      <c r="H44" s="15"/>
      <c r="I44" s="15">
        <f t="shared" si="12"/>
        <v>0</v>
      </c>
    </row>
    <row r="45" spans="2:9" ht="12.75">
      <c r="B45" s="12" t="s">
        <v>46</v>
      </c>
      <c r="C45" s="10"/>
      <c r="D45" s="14"/>
      <c r="E45" s="15"/>
      <c r="F45" s="14">
        <f t="shared" si="11"/>
        <v>0</v>
      </c>
      <c r="G45" s="15"/>
      <c r="H45" s="15"/>
      <c r="I45" s="15">
        <f t="shared" si="12"/>
        <v>0</v>
      </c>
    </row>
    <row r="46" spans="2:9" ht="12.75">
      <c r="B46" s="12" t="s">
        <v>47</v>
      </c>
      <c r="C46" s="10"/>
      <c r="D46" s="14"/>
      <c r="E46" s="15"/>
      <c r="F46" s="14">
        <f t="shared" si="11"/>
        <v>0</v>
      </c>
      <c r="G46" s="15"/>
      <c r="H46" s="15"/>
      <c r="I46" s="15">
        <f t="shared" si="12"/>
        <v>0</v>
      </c>
    </row>
    <row r="47" spans="2:9" ht="12.75">
      <c r="B47" s="12" t="s">
        <v>48</v>
      </c>
      <c r="C47" s="10"/>
      <c r="D47" s="14"/>
      <c r="E47" s="15"/>
      <c r="F47" s="14">
        <f t="shared" si="11"/>
        <v>0</v>
      </c>
      <c r="G47" s="15"/>
      <c r="H47" s="15"/>
      <c r="I47" s="15">
        <f t="shared" si="12"/>
        <v>0</v>
      </c>
    </row>
    <row r="48" spans="2:9" ht="12.75">
      <c r="B48" s="12" t="s">
        <v>49</v>
      </c>
      <c r="C48" s="10"/>
      <c r="D48" s="14"/>
      <c r="E48" s="15"/>
      <c r="F48" s="14">
        <f t="shared" si="11"/>
        <v>0</v>
      </c>
      <c r="G48" s="15"/>
      <c r="H48" s="15"/>
      <c r="I48" s="15">
        <f t="shared" si="12"/>
        <v>0</v>
      </c>
    </row>
    <row r="49" spans="2:9" ht="12.75">
      <c r="B49" s="43" t="s">
        <v>50</v>
      </c>
      <c r="C49" s="44"/>
      <c r="D49" s="14">
        <f aca="true" t="shared" si="13" ref="D49:I49">SUM(D50:D58)</f>
        <v>2653120</v>
      </c>
      <c r="E49" s="14">
        <f t="shared" si="13"/>
        <v>-1267739.03</v>
      </c>
      <c r="F49" s="14">
        <f t="shared" si="13"/>
        <v>1385380.97</v>
      </c>
      <c r="G49" s="14">
        <f t="shared" si="13"/>
        <v>1019040.31</v>
      </c>
      <c r="H49" s="14">
        <f t="shared" si="13"/>
        <v>1019040.31</v>
      </c>
      <c r="I49" s="14">
        <f t="shared" si="13"/>
        <v>366340.66000000003</v>
      </c>
    </row>
    <row r="50" spans="2:9" ht="12.75">
      <c r="B50" s="12" t="s">
        <v>51</v>
      </c>
      <c r="C50" s="10"/>
      <c r="D50" s="14">
        <v>200000</v>
      </c>
      <c r="E50" s="15">
        <v>175312.07</v>
      </c>
      <c r="F50" s="14">
        <f aca="true" t="shared" si="14" ref="F50:F58">D50+E50</f>
        <v>375312.07</v>
      </c>
      <c r="G50" s="15">
        <v>233373.67</v>
      </c>
      <c r="H50" s="15">
        <v>233373.67</v>
      </c>
      <c r="I50" s="15">
        <f aca="true" t="shared" si="15" ref="I50:I83">F50-G50</f>
        <v>141938.4</v>
      </c>
    </row>
    <row r="51" spans="2:9" ht="12.75">
      <c r="B51" s="12" t="s">
        <v>52</v>
      </c>
      <c r="C51" s="10"/>
      <c r="D51" s="14">
        <v>50000</v>
      </c>
      <c r="E51" s="15">
        <v>0</v>
      </c>
      <c r="F51" s="14">
        <f t="shared" si="14"/>
        <v>50000</v>
      </c>
      <c r="G51" s="15">
        <v>0</v>
      </c>
      <c r="H51" s="15">
        <v>0</v>
      </c>
      <c r="I51" s="15">
        <f t="shared" si="15"/>
        <v>50000</v>
      </c>
    </row>
    <row r="52" spans="2:9" ht="12.75">
      <c r="B52" s="12" t="s">
        <v>53</v>
      </c>
      <c r="C52" s="10"/>
      <c r="D52" s="14">
        <v>30000</v>
      </c>
      <c r="E52" s="15">
        <v>0</v>
      </c>
      <c r="F52" s="14">
        <f t="shared" si="14"/>
        <v>30000</v>
      </c>
      <c r="G52" s="15">
        <v>0</v>
      </c>
      <c r="H52" s="15">
        <v>0</v>
      </c>
      <c r="I52" s="15">
        <f t="shared" si="15"/>
        <v>30000</v>
      </c>
    </row>
    <row r="53" spans="2:9" ht="12.75">
      <c r="B53" s="12" t="s">
        <v>54</v>
      </c>
      <c r="C53" s="10"/>
      <c r="D53" s="14"/>
      <c r="E53" s="15"/>
      <c r="F53" s="14">
        <f t="shared" si="14"/>
        <v>0</v>
      </c>
      <c r="G53" s="15"/>
      <c r="H53" s="15"/>
      <c r="I53" s="15">
        <f t="shared" si="15"/>
        <v>0</v>
      </c>
    </row>
    <row r="54" spans="2:9" ht="12.75">
      <c r="B54" s="12" t="s">
        <v>55</v>
      </c>
      <c r="C54" s="10"/>
      <c r="D54" s="14"/>
      <c r="E54" s="15"/>
      <c r="F54" s="14">
        <f t="shared" si="14"/>
        <v>0</v>
      </c>
      <c r="G54" s="15"/>
      <c r="H54" s="15"/>
      <c r="I54" s="15">
        <f t="shared" si="15"/>
        <v>0</v>
      </c>
    </row>
    <row r="55" spans="2:9" ht="12.75">
      <c r="B55" s="12" t="s">
        <v>56</v>
      </c>
      <c r="C55" s="10"/>
      <c r="D55" s="14">
        <v>150000</v>
      </c>
      <c r="E55" s="15">
        <v>107727.4</v>
      </c>
      <c r="F55" s="14">
        <f t="shared" si="14"/>
        <v>257727.4</v>
      </c>
      <c r="G55" s="15">
        <v>113325.14</v>
      </c>
      <c r="H55" s="15">
        <v>113325.14</v>
      </c>
      <c r="I55" s="15">
        <f t="shared" si="15"/>
        <v>144402.26</v>
      </c>
    </row>
    <row r="56" spans="2:9" ht="12.75">
      <c r="B56" s="12" t="s">
        <v>57</v>
      </c>
      <c r="C56" s="10"/>
      <c r="D56" s="14"/>
      <c r="E56" s="15"/>
      <c r="F56" s="14">
        <f t="shared" si="14"/>
        <v>0</v>
      </c>
      <c r="G56" s="15"/>
      <c r="H56" s="15"/>
      <c r="I56" s="15">
        <f t="shared" si="15"/>
        <v>0</v>
      </c>
    </row>
    <row r="57" spans="2:9" ht="12.75">
      <c r="B57" s="12" t="s">
        <v>58</v>
      </c>
      <c r="C57" s="10"/>
      <c r="D57" s="14">
        <v>2223120</v>
      </c>
      <c r="E57" s="15">
        <v>-1550778.5</v>
      </c>
      <c r="F57" s="14">
        <f t="shared" si="14"/>
        <v>672341.5</v>
      </c>
      <c r="G57" s="15">
        <v>672341.5</v>
      </c>
      <c r="H57" s="15">
        <v>672341.5</v>
      </c>
      <c r="I57" s="15">
        <f t="shared" si="15"/>
        <v>0</v>
      </c>
    </row>
    <row r="58" spans="2:9" ht="12.75">
      <c r="B58" s="12" t="s">
        <v>59</v>
      </c>
      <c r="C58" s="10"/>
      <c r="D58" s="14"/>
      <c r="E58" s="15"/>
      <c r="F58" s="14">
        <f t="shared" si="14"/>
        <v>0</v>
      </c>
      <c r="G58" s="15"/>
      <c r="H58" s="15"/>
      <c r="I58" s="15">
        <f t="shared" si="15"/>
        <v>0</v>
      </c>
    </row>
    <row r="59" spans="2:9" ht="12.75">
      <c r="B59" s="2" t="s">
        <v>60</v>
      </c>
      <c r="C59" s="8"/>
      <c r="D59" s="14">
        <f>SUM(D60:D62)</f>
        <v>12802602.78</v>
      </c>
      <c r="E59" s="14">
        <f>SUM(E60:E62)</f>
        <v>-1636581.8699999996</v>
      </c>
      <c r="F59" s="14">
        <f>SUM(F60:F62)</f>
        <v>11166020.91</v>
      </c>
      <c r="G59" s="14">
        <f>SUM(G60:G62)</f>
        <v>11954484.62</v>
      </c>
      <c r="H59" s="14">
        <f>SUM(H60:H62)</f>
        <v>11954484.62</v>
      </c>
      <c r="I59" s="15">
        <f t="shared" si="15"/>
        <v>-788463.709999999</v>
      </c>
    </row>
    <row r="60" spans="2:9" ht="12.75">
      <c r="B60" s="12" t="s">
        <v>61</v>
      </c>
      <c r="C60" s="10"/>
      <c r="D60" s="14">
        <v>380734.78</v>
      </c>
      <c r="E60" s="15">
        <v>3864146.31</v>
      </c>
      <c r="F60" s="14">
        <f>D60+E60</f>
        <v>4244881.09</v>
      </c>
      <c r="G60" s="15">
        <v>11954484.62</v>
      </c>
      <c r="H60" s="15">
        <v>11954484.62</v>
      </c>
      <c r="I60" s="15">
        <f t="shared" si="15"/>
        <v>-7709603.529999999</v>
      </c>
    </row>
    <row r="61" spans="2:9" ht="12.75">
      <c r="B61" s="12" t="s">
        <v>62</v>
      </c>
      <c r="C61" s="10"/>
      <c r="D61" s="14">
        <v>12421868</v>
      </c>
      <c r="E61" s="15">
        <v>-5500728.18</v>
      </c>
      <c r="F61" s="14">
        <f>D61+E61</f>
        <v>6921139.82</v>
      </c>
      <c r="G61" s="15">
        <v>0</v>
      </c>
      <c r="H61" s="15">
        <v>0</v>
      </c>
      <c r="I61" s="15">
        <f t="shared" si="15"/>
        <v>6921139.82</v>
      </c>
    </row>
    <row r="62" spans="2:9" ht="12.75">
      <c r="B62" s="12" t="s">
        <v>63</v>
      </c>
      <c r="C62" s="10"/>
      <c r="D62" s="14"/>
      <c r="E62" s="15"/>
      <c r="F62" s="14">
        <f>D62+E62</f>
        <v>0</v>
      </c>
      <c r="G62" s="15"/>
      <c r="H62" s="15"/>
      <c r="I62" s="15">
        <f t="shared" si="15"/>
        <v>0</v>
      </c>
    </row>
    <row r="63" spans="2:9" ht="12.75">
      <c r="B63" s="43" t="s">
        <v>64</v>
      </c>
      <c r="C63" s="44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15"/>
        <v>0</v>
      </c>
    </row>
    <row r="64" spans="2:9" ht="12.75">
      <c r="B64" s="12" t="s">
        <v>65</v>
      </c>
      <c r="C64" s="10"/>
      <c r="D64" s="14"/>
      <c r="E64" s="15"/>
      <c r="F64" s="14">
        <f aca="true" t="shared" si="16" ref="F64:F71">D64+E64</f>
        <v>0</v>
      </c>
      <c r="G64" s="15"/>
      <c r="H64" s="15"/>
      <c r="I64" s="15">
        <f t="shared" si="15"/>
        <v>0</v>
      </c>
    </row>
    <row r="65" spans="2:9" ht="12.75">
      <c r="B65" s="12" t="s">
        <v>66</v>
      </c>
      <c r="C65" s="10"/>
      <c r="D65" s="14"/>
      <c r="E65" s="15"/>
      <c r="F65" s="14">
        <f t="shared" si="16"/>
        <v>0</v>
      </c>
      <c r="G65" s="15"/>
      <c r="H65" s="15"/>
      <c r="I65" s="15">
        <f t="shared" si="15"/>
        <v>0</v>
      </c>
    </row>
    <row r="66" spans="2:9" ht="12.75">
      <c r="B66" s="12" t="s">
        <v>67</v>
      </c>
      <c r="C66" s="10"/>
      <c r="D66" s="14"/>
      <c r="E66" s="15"/>
      <c r="F66" s="14">
        <f t="shared" si="16"/>
        <v>0</v>
      </c>
      <c r="G66" s="15"/>
      <c r="H66" s="15"/>
      <c r="I66" s="15">
        <f t="shared" si="15"/>
        <v>0</v>
      </c>
    </row>
    <row r="67" spans="2:9" ht="12.75">
      <c r="B67" s="12" t="s">
        <v>68</v>
      </c>
      <c r="C67" s="10"/>
      <c r="D67" s="14"/>
      <c r="E67" s="15"/>
      <c r="F67" s="14">
        <f t="shared" si="16"/>
        <v>0</v>
      </c>
      <c r="G67" s="15"/>
      <c r="H67" s="15"/>
      <c r="I67" s="15">
        <f t="shared" si="15"/>
        <v>0</v>
      </c>
    </row>
    <row r="68" spans="2:9" ht="12.75">
      <c r="B68" s="12" t="s">
        <v>69</v>
      </c>
      <c r="C68" s="10"/>
      <c r="D68" s="14"/>
      <c r="E68" s="15"/>
      <c r="F68" s="14">
        <f t="shared" si="16"/>
        <v>0</v>
      </c>
      <c r="G68" s="15"/>
      <c r="H68" s="15"/>
      <c r="I68" s="15">
        <f t="shared" si="15"/>
        <v>0</v>
      </c>
    </row>
    <row r="69" spans="2:9" ht="12.75">
      <c r="B69" s="12" t="s">
        <v>70</v>
      </c>
      <c r="C69" s="10"/>
      <c r="D69" s="14"/>
      <c r="E69" s="15"/>
      <c r="F69" s="14">
        <f t="shared" si="16"/>
        <v>0</v>
      </c>
      <c r="G69" s="15"/>
      <c r="H69" s="15"/>
      <c r="I69" s="15">
        <f t="shared" si="15"/>
        <v>0</v>
      </c>
    </row>
    <row r="70" spans="2:9" ht="12.75">
      <c r="B70" s="12" t="s">
        <v>71</v>
      </c>
      <c r="C70" s="10"/>
      <c r="D70" s="14"/>
      <c r="E70" s="15"/>
      <c r="F70" s="14">
        <f t="shared" si="16"/>
        <v>0</v>
      </c>
      <c r="G70" s="15"/>
      <c r="H70" s="15"/>
      <c r="I70" s="15">
        <f t="shared" si="15"/>
        <v>0</v>
      </c>
    </row>
    <row r="71" spans="2:9" ht="12.75">
      <c r="B71" s="12" t="s">
        <v>72</v>
      </c>
      <c r="C71" s="10"/>
      <c r="D71" s="14"/>
      <c r="E71" s="15"/>
      <c r="F71" s="14">
        <f t="shared" si="16"/>
        <v>0</v>
      </c>
      <c r="G71" s="15"/>
      <c r="H71" s="15"/>
      <c r="I71" s="15">
        <f t="shared" si="15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15"/>
        <v>0</v>
      </c>
    </row>
    <row r="73" spans="2:9" ht="12.75">
      <c r="B73" s="12" t="s">
        <v>74</v>
      </c>
      <c r="C73" s="10"/>
      <c r="D73" s="14"/>
      <c r="E73" s="15"/>
      <c r="F73" s="14">
        <f>D73+E73</f>
        <v>0</v>
      </c>
      <c r="G73" s="15"/>
      <c r="H73" s="15"/>
      <c r="I73" s="15">
        <f t="shared" si="15"/>
        <v>0</v>
      </c>
    </row>
    <row r="74" spans="2:9" ht="12.75">
      <c r="B74" s="12" t="s">
        <v>75</v>
      </c>
      <c r="C74" s="10"/>
      <c r="D74" s="14"/>
      <c r="E74" s="15"/>
      <c r="F74" s="14">
        <f>D74+E74</f>
        <v>0</v>
      </c>
      <c r="G74" s="15"/>
      <c r="H74" s="15"/>
      <c r="I74" s="15">
        <f t="shared" si="15"/>
        <v>0</v>
      </c>
    </row>
    <row r="75" spans="2:9" ht="12.75">
      <c r="B75" s="12" t="s">
        <v>76</v>
      </c>
      <c r="C75" s="10"/>
      <c r="D75" s="14"/>
      <c r="E75" s="15"/>
      <c r="F75" s="14">
        <f>D75+E75</f>
        <v>0</v>
      </c>
      <c r="G75" s="15"/>
      <c r="H75" s="15"/>
      <c r="I75" s="15">
        <f t="shared" si="15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162012.14</v>
      </c>
      <c r="F76" s="14">
        <f>SUM(F77:F83)</f>
        <v>162012.14</v>
      </c>
      <c r="G76" s="14">
        <f>SUM(G77:G83)</f>
        <v>182062.12</v>
      </c>
      <c r="H76" s="14">
        <f>SUM(H77:H83)</f>
        <v>182062.12</v>
      </c>
      <c r="I76" s="15">
        <f t="shared" si="15"/>
        <v>-20049.97999999998</v>
      </c>
    </row>
    <row r="77" spans="2:9" ht="12.75">
      <c r="B77" s="12" t="s">
        <v>78</v>
      </c>
      <c r="C77" s="10"/>
      <c r="D77" s="14"/>
      <c r="E77" s="15"/>
      <c r="F77" s="14">
        <f aca="true" t="shared" si="17" ref="F77:F83">D77+E77</f>
        <v>0</v>
      </c>
      <c r="G77" s="15"/>
      <c r="H77" s="15"/>
      <c r="I77" s="15">
        <f t="shared" si="15"/>
        <v>0</v>
      </c>
    </row>
    <row r="78" spans="2:9" ht="12.75">
      <c r="B78" s="12" t="s">
        <v>79</v>
      </c>
      <c r="C78" s="10"/>
      <c r="D78" s="14"/>
      <c r="E78" s="15"/>
      <c r="F78" s="14">
        <f t="shared" si="17"/>
        <v>0</v>
      </c>
      <c r="G78" s="15"/>
      <c r="H78" s="15"/>
      <c r="I78" s="15">
        <f t="shared" si="15"/>
        <v>0</v>
      </c>
    </row>
    <row r="79" spans="2:9" ht="12.75">
      <c r="B79" s="12" t="s">
        <v>80</v>
      </c>
      <c r="C79" s="10"/>
      <c r="D79" s="14"/>
      <c r="E79" s="15"/>
      <c r="F79" s="14">
        <f t="shared" si="17"/>
        <v>0</v>
      </c>
      <c r="G79" s="15"/>
      <c r="H79" s="15"/>
      <c r="I79" s="15">
        <f t="shared" si="15"/>
        <v>0</v>
      </c>
    </row>
    <row r="80" spans="2:9" ht="12.75">
      <c r="B80" s="12" t="s">
        <v>81</v>
      </c>
      <c r="C80" s="10"/>
      <c r="D80" s="14"/>
      <c r="E80" s="15"/>
      <c r="F80" s="14">
        <f t="shared" si="17"/>
        <v>0</v>
      </c>
      <c r="G80" s="15"/>
      <c r="H80" s="15"/>
      <c r="I80" s="15">
        <f t="shared" si="15"/>
        <v>0</v>
      </c>
    </row>
    <row r="81" spans="2:9" ht="12.75">
      <c r="B81" s="12" t="s">
        <v>82</v>
      </c>
      <c r="C81" s="10"/>
      <c r="D81" s="14"/>
      <c r="E81" s="15"/>
      <c r="F81" s="14">
        <f t="shared" si="17"/>
        <v>0</v>
      </c>
      <c r="G81" s="15"/>
      <c r="H81" s="15"/>
      <c r="I81" s="15">
        <f t="shared" si="15"/>
        <v>0</v>
      </c>
    </row>
    <row r="82" spans="2:9" ht="12.75">
      <c r="B82" s="12" t="s">
        <v>83</v>
      </c>
      <c r="C82" s="10"/>
      <c r="D82" s="14"/>
      <c r="E82" s="15"/>
      <c r="F82" s="14">
        <f t="shared" si="17"/>
        <v>0</v>
      </c>
      <c r="G82" s="15"/>
      <c r="H82" s="15"/>
      <c r="I82" s="15">
        <f t="shared" si="15"/>
        <v>0</v>
      </c>
    </row>
    <row r="83" spans="2:9" ht="12.75">
      <c r="B83" s="12" t="s">
        <v>84</v>
      </c>
      <c r="C83" s="10"/>
      <c r="D83" s="14">
        <v>0</v>
      </c>
      <c r="E83" s="15">
        <v>162012.14</v>
      </c>
      <c r="F83" s="14">
        <f t="shared" si="17"/>
        <v>162012.14</v>
      </c>
      <c r="G83" s="15">
        <v>182062.12</v>
      </c>
      <c r="H83" s="15">
        <v>182062.12</v>
      </c>
      <c r="I83" s="15">
        <f t="shared" si="15"/>
        <v>-20049.97999999998</v>
      </c>
    </row>
    <row r="84" spans="2:9" ht="12.75">
      <c r="B84" s="27"/>
      <c r="C84" s="26"/>
      <c r="D84" s="25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8" ref="D85:I85">D86+D104+D94+D114+D124+D134+D138+D147+D151</f>
        <v>37961194</v>
      </c>
      <c r="E85" s="20">
        <f t="shared" si="18"/>
        <v>6066145.949999999</v>
      </c>
      <c r="F85" s="20">
        <f t="shared" si="18"/>
        <v>44027339.95</v>
      </c>
      <c r="G85" s="20">
        <f t="shared" si="18"/>
        <v>35458292.82</v>
      </c>
      <c r="H85" s="20">
        <f t="shared" si="18"/>
        <v>33196338.17</v>
      </c>
      <c r="I85" s="20">
        <f t="shared" si="18"/>
        <v>8569047.129999999</v>
      </c>
    </row>
    <row r="86" spans="2:9" ht="12.75">
      <c r="B86" s="2" t="s">
        <v>12</v>
      </c>
      <c r="C86" s="8"/>
      <c r="D86" s="14">
        <f>SUM(D87:D93)</f>
        <v>9025002</v>
      </c>
      <c r="E86" s="14">
        <f>SUM(E87:E93)</f>
        <v>-71193.43</v>
      </c>
      <c r="F86" s="14">
        <f>SUM(F87:F93)</f>
        <v>8953808.57</v>
      </c>
      <c r="G86" s="14">
        <f>SUM(G87:G93)</f>
        <v>7592658.79</v>
      </c>
      <c r="H86" s="14">
        <f>SUM(H87:H93)</f>
        <v>7592658.79</v>
      </c>
      <c r="I86" s="15">
        <f aca="true" t="shared" si="19" ref="I86:I117">F86-G86</f>
        <v>1361149.7800000003</v>
      </c>
    </row>
    <row r="87" spans="2:9" ht="12.75">
      <c r="B87" s="12" t="s">
        <v>13</v>
      </c>
      <c r="C87" s="10"/>
      <c r="D87" s="14">
        <v>6421734</v>
      </c>
      <c r="E87" s="15">
        <v>0</v>
      </c>
      <c r="F87" s="14">
        <f aca="true" t="shared" si="20" ref="F87:F93">D87+E87</f>
        <v>6421734</v>
      </c>
      <c r="G87" s="15">
        <v>5705992</v>
      </c>
      <c r="H87" s="15">
        <v>5705992</v>
      </c>
      <c r="I87" s="15">
        <f t="shared" si="19"/>
        <v>715742</v>
      </c>
    </row>
    <row r="88" spans="2:9" ht="12.75">
      <c r="B88" s="12" t="s">
        <v>14</v>
      </c>
      <c r="C88" s="10"/>
      <c r="D88" s="14"/>
      <c r="E88" s="15"/>
      <c r="F88" s="14">
        <f t="shared" si="20"/>
        <v>0</v>
      </c>
      <c r="G88" s="15"/>
      <c r="H88" s="15"/>
      <c r="I88" s="15">
        <f t="shared" si="19"/>
        <v>0</v>
      </c>
    </row>
    <row r="89" spans="2:9" ht="12.75">
      <c r="B89" s="12" t="s">
        <v>15</v>
      </c>
      <c r="C89" s="10"/>
      <c r="D89" s="14">
        <v>2030067</v>
      </c>
      <c r="E89" s="15">
        <v>-72033.43</v>
      </c>
      <c r="F89" s="14">
        <f t="shared" si="20"/>
        <v>1958033.57</v>
      </c>
      <c r="G89" s="15">
        <v>1701095.79</v>
      </c>
      <c r="H89" s="15">
        <v>1701095.79</v>
      </c>
      <c r="I89" s="15">
        <f t="shared" si="19"/>
        <v>256937.78000000003</v>
      </c>
    </row>
    <row r="90" spans="2:9" ht="12.75">
      <c r="B90" s="12" t="s">
        <v>16</v>
      </c>
      <c r="C90" s="10"/>
      <c r="D90" s="14"/>
      <c r="E90" s="15"/>
      <c r="F90" s="14">
        <f t="shared" si="20"/>
        <v>0</v>
      </c>
      <c r="G90" s="15"/>
      <c r="H90" s="15"/>
      <c r="I90" s="15">
        <f t="shared" si="19"/>
        <v>0</v>
      </c>
    </row>
    <row r="91" spans="2:9" ht="12.75">
      <c r="B91" s="12" t="s">
        <v>17</v>
      </c>
      <c r="C91" s="10"/>
      <c r="D91" s="14">
        <v>573201</v>
      </c>
      <c r="E91" s="15">
        <v>840</v>
      </c>
      <c r="F91" s="14">
        <f t="shared" si="20"/>
        <v>574041</v>
      </c>
      <c r="G91" s="15">
        <v>185571</v>
      </c>
      <c r="H91" s="15">
        <v>185571</v>
      </c>
      <c r="I91" s="15">
        <f t="shared" si="19"/>
        <v>388470</v>
      </c>
    </row>
    <row r="92" spans="2:9" ht="12.75">
      <c r="B92" s="12" t="s">
        <v>18</v>
      </c>
      <c r="C92" s="10"/>
      <c r="D92" s="14"/>
      <c r="E92" s="15"/>
      <c r="F92" s="14">
        <f t="shared" si="20"/>
        <v>0</v>
      </c>
      <c r="G92" s="15"/>
      <c r="H92" s="15"/>
      <c r="I92" s="15">
        <f t="shared" si="19"/>
        <v>0</v>
      </c>
    </row>
    <row r="93" spans="2:9" ht="12.75">
      <c r="B93" s="12" t="s">
        <v>19</v>
      </c>
      <c r="C93" s="10"/>
      <c r="D93" s="14"/>
      <c r="E93" s="15"/>
      <c r="F93" s="14">
        <f t="shared" si="20"/>
        <v>0</v>
      </c>
      <c r="G93" s="15"/>
      <c r="H93" s="15"/>
      <c r="I93" s="15">
        <f t="shared" si="19"/>
        <v>0</v>
      </c>
    </row>
    <row r="94" spans="2:9" ht="12.75">
      <c r="B94" s="2" t="s">
        <v>20</v>
      </c>
      <c r="C94" s="8"/>
      <c r="D94" s="14">
        <f>SUM(D95:D103)</f>
        <v>3500000</v>
      </c>
      <c r="E94" s="14">
        <f>SUM(E95:E103)</f>
        <v>1691831.2999999998</v>
      </c>
      <c r="F94" s="14">
        <f>SUM(F95:F103)</f>
        <v>5191831.3</v>
      </c>
      <c r="G94" s="14">
        <f>SUM(G95:G103)</f>
        <v>4516570.81</v>
      </c>
      <c r="H94" s="14">
        <f>SUM(H95:H103)</f>
        <v>4516570.81</v>
      </c>
      <c r="I94" s="15">
        <f t="shared" si="19"/>
        <v>675260.4900000002</v>
      </c>
    </row>
    <row r="95" spans="2:9" ht="12.75">
      <c r="B95" s="12" t="s">
        <v>21</v>
      </c>
      <c r="C95" s="10"/>
      <c r="D95" s="14"/>
      <c r="E95" s="15"/>
      <c r="F95" s="14">
        <f aca="true" t="shared" si="21" ref="F95:F103">D95+E95</f>
        <v>0</v>
      </c>
      <c r="G95" s="15"/>
      <c r="H95" s="15"/>
      <c r="I95" s="15">
        <f t="shared" si="19"/>
        <v>0</v>
      </c>
    </row>
    <row r="96" spans="2:9" ht="12.75">
      <c r="B96" s="12" t="s">
        <v>22</v>
      </c>
      <c r="C96" s="10"/>
      <c r="D96" s="14"/>
      <c r="E96" s="15"/>
      <c r="F96" s="14">
        <f t="shared" si="21"/>
        <v>0</v>
      </c>
      <c r="G96" s="15"/>
      <c r="H96" s="15"/>
      <c r="I96" s="15">
        <f t="shared" si="19"/>
        <v>0</v>
      </c>
    </row>
    <row r="97" spans="2:9" ht="12.75">
      <c r="B97" s="12" t="s">
        <v>23</v>
      </c>
      <c r="C97" s="10"/>
      <c r="D97" s="14"/>
      <c r="E97" s="15"/>
      <c r="F97" s="14">
        <f t="shared" si="21"/>
        <v>0</v>
      </c>
      <c r="G97" s="15"/>
      <c r="H97" s="15"/>
      <c r="I97" s="15">
        <f t="shared" si="19"/>
        <v>0</v>
      </c>
    </row>
    <row r="98" spans="2:9" ht="12.75">
      <c r="B98" s="12" t="s">
        <v>24</v>
      </c>
      <c r="C98" s="10"/>
      <c r="D98" s="14">
        <v>0</v>
      </c>
      <c r="E98" s="15">
        <v>1198040.95</v>
      </c>
      <c r="F98" s="14">
        <f t="shared" si="21"/>
        <v>1198040.95</v>
      </c>
      <c r="G98" s="15">
        <v>1114640.95</v>
      </c>
      <c r="H98" s="15">
        <v>1114640.95</v>
      </c>
      <c r="I98" s="15">
        <f t="shared" si="19"/>
        <v>83400</v>
      </c>
    </row>
    <row r="99" spans="2:9" ht="12.75">
      <c r="B99" s="12" t="s">
        <v>25</v>
      </c>
      <c r="C99" s="10"/>
      <c r="D99" s="14">
        <v>0</v>
      </c>
      <c r="E99" s="15">
        <v>9110</v>
      </c>
      <c r="F99" s="14">
        <f t="shared" si="21"/>
        <v>9110</v>
      </c>
      <c r="G99" s="15">
        <v>0</v>
      </c>
      <c r="H99" s="15">
        <v>0</v>
      </c>
      <c r="I99" s="15">
        <f t="shared" si="19"/>
        <v>9110</v>
      </c>
    </row>
    <row r="100" spans="2:9" ht="12.75">
      <c r="B100" s="12" t="s">
        <v>26</v>
      </c>
      <c r="C100" s="10"/>
      <c r="D100" s="14">
        <v>3500000</v>
      </c>
      <c r="E100" s="15">
        <v>337953.35</v>
      </c>
      <c r="F100" s="14">
        <f t="shared" si="21"/>
        <v>3837953.35</v>
      </c>
      <c r="G100" s="15">
        <v>3279433.86</v>
      </c>
      <c r="H100" s="15">
        <v>3279433.86</v>
      </c>
      <c r="I100" s="15">
        <f t="shared" si="19"/>
        <v>558519.4900000002</v>
      </c>
    </row>
    <row r="101" spans="2:9" ht="12.75">
      <c r="B101" s="12" t="s">
        <v>27</v>
      </c>
      <c r="C101" s="10"/>
      <c r="D101" s="14">
        <v>0</v>
      </c>
      <c r="E101" s="15">
        <v>146727</v>
      </c>
      <c r="F101" s="14">
        <f t="shared" si="21"/>
        <v>146727</v>
      </c>
      <c r="G101" s="15">
        <v>122496</v>
      </c>
      <c r="H101" s="15">
        <v>122496</v>
      </c>
      <c r="I101" s="15">
        <f t="shared" si="19"/>
        <v>24231</v>
      </c>
    </row>
    <row r="102" spans="2:9" ht="12.75">
      <c r="B102" s="12" t="s">
        <v>28</v>
      </c>
      <c r="C102" s="10"/>
      <c r="D102" s="14"/>
      <c r="E102" s="15"/>
      <c r="F102" s="14">
        <f t="shared" si="21"/>
        <v>0</v>
      </c>
      <c r="G102" s="15"/>
      <c r="H102" s="15"/>
      <c r="I102" s="15">
        <f t="shared" si="19"/>
        <v>0</v>
      </c>
    </row>
    <row r="103" spans="2:9" ht="12.75">
      <c r="B103" s="12" t="s">
        <v>29</v>
      </c>
      <c r="C103" s="10"/>
      <c r="D103" s="14"/>
      <c r="E103" s="15"/>
      <c r="F103" s="14">
        <f t="shared" si="21"/>
        <v>0</v>
      </c>
      <c r="G103" s="15"/>
      <c r="H103" s="15"/>
      <c r="I103" s="15">
        <f t="shared" si="19"/>
        <v>0</v>
      </c>
    </row>
    <row r="104" spans="2:9" ht="12.75">
      <c r="B104" s="2" t="s">
        <v>30</v>
      </c>
      <c r="C104" s="8"/>
      <c r="D104" s="14">
        <f>SUM(D105:D113)</f>
        <v>10036246</v>
      </c>
      <c r="E104" s="14">
        <f>SUM(E105:E113)</f>
        <v>-3131431.73</v>
      </c>
      <c r="F104" s="14">
        <f>SUM(F105:F113)</f>
        <v>6904814.27</v>
      </c>
      <c r="G104" s="14">
        <f>SUM(G105:G113)</f>
        <v>5624124.32</v>
      </c>
      <c r="H104" s="14">
        <f>SUM(H105:H113)</f>
        <v>5624124.32</v>
      </c>
      <c r="I104" s="15">
        <f t="shared" si="19"/>
        <v>1280689.9499999993</v>
      </c>
    </row>
    <row r="105" spans="2:9" ht="12.75">
      <c r="B105" s="12" t="s">
        <v>31</v>
      </c>
      <c r="C105" s="10"/>
      <c r="D105" s="14">
        <v>9536246</v>
      </c>
      <c r="E105" s="15">
        <v>-3383608.08</v>
      </c>
      <c r="F105" s="15">
        <f aca="true" t="shared" si="22" ref="F105:F113">D105+E105</f>
        <v>6152637.92</v>
      </c>
      <c r="G105" s="15">
        <v>5305210.32</v>
      </c>
      <c r="H105" s="15">
        <v>5305210.32</v>
      </c>
      <c r="I105" s="15">
        <f t="shared" si="19"/>
        <v>847427.5999999996</v>
      </c>
    </row>
    <row r="106" spans="2:9" ht="12.75">
      <c r="B106" s="12" t="s">
        <v>32</v>
      </c>
      <c r="C106" s="10"/>
      <c r="D106" s="14"/>
      <c r="E106" s="15"/>
      <c r="F106" s="15">
        <f t="shared" si="22"/>
        <v>0</v>
      </c>
      <c r="G106" s="15"/>
      <c r="H106" s="15"/>
      <c r="I106" s="15">
        <f t="shared" si="19"/>
        <v>0</v>
      </c>
    </row>
    <row r="107" spans="2:9" ht="12.75">
      <c r="B107" s="12" t="s">
        <v>33</v>
      </c>
      <c r="C107" s="10"/>
      <c r="D107" s="14"/>
      <c r="E107" s="15"/>
      <c r="F107" s="15">
        <f t="shared" si="22"/>
        <v>0</v>
      </c>
      <c r="G107" s="15"/>
      <c r="H107" s="15"/>
      <c r="I107" s="15">
        <f t="shared" si="19"/>
        <v>0</v>
      </c>
    </row>
    <row r="108" spans="2:9" ht="12.75">
      <c r="B108" s="12" t="s">
        <v>34</v>
      </c>
      <c r="C108" s="10"/>
      <c r="D108" s="14">
        <v>0</v>
      </c>
      <c r="E108" s="15">
        <v>3829</v>
      </c>
      <c r="F108" s="15">
        <f t="shared" si="22"/>
        <v>3829</v>
      </c>
      <c r="G108" s="15">
        <v>0</v>
      </c>
      <c r="H108" s="15">
        <v>0</v>
      </c>
      <c r="I108" s="15">
        <f t="shared" si="19"/>
        <v>3829</v>
      </c>
    </row>
    <row r="109" spans="2:9" ht="12.75">
      <c r="B109" s="12" t="s">
        <v>35</v>
      </c>
      <c r="C109" s="10"/>
      <c r="D109" s="14">
        <v>0</v>
      </c>
      <c r="E109" s="15">
        <v>248347.35</v>
      </c>
      <c r="F109" s="15">
        <f t="shared" si="22"/>
        <v>248347.35</v>
      </c>
      <c r="G109" s="15">
        <v>0</v>
      </c>
      <c r="H109" s="15">
        <v>0</v>
      </c>
      <c r="I109" s="15">
        <f t="shared" si="19"/>
        <v>248347.35</v>
      </c>
    </row>
    <row r="110" spans="2:9" ht="12.75">
      <c r="B110" s="12" t="s">
        <v>36</v>
      </c>
      <c r="C110" s="10"/>
      <c r="D110" s="14"/>
      <c r="E110" s="15"/>
      <c r="F110" s="15">
        <f t="shared" si="22"/>
        <v>0</v>
      </c>
      <c r="G110" s="15"/>
      <c r="H110" s="15"/>
      <c r="I110" s="15">
        <f t="shared" si="19"/>
        <v>0</v>
      </c>
    </row>
    <row r="111" spans="2:9" ht="12.75">
      <c r="B111" s="12" t="s">
        <v>37</v>
      </c>
      <c r="C111" s="10"/>
      <c r="D111" s="14"/>
      <c r="E111" s="15"/>
      <c r="F111" s="15">
        <f t="shared" si="22"/>
        <v>0</v>
      </c>
      <c r="G111" s="15"/>
      <c r="H111" s="15"/>
      <c r="I111" s="15">
        <f t="shared" si="19"/>
        <v>0</v>
      </c>
    </row>
    <row r="112" spans="2:9" ht="12.75">
      <c r="B112" s="12" t="s">
        <v>38</v>
      </c>
      <c r="C112" s="10"/>
      <c r="D112" s="14"/>
      <c r="E112" s="15"/>
      <c r="F112" s="15">
        <f t="shared" si="22"/>
        <v>0</v>
      </c>
      <c r="G112" s="15"/>
      <c r="H112" s="15"/>
      <c r="I112" s="15">
        <f t="shared" si="19"/>
        <v>0</v>
      </c>
    </row>
    <row r="113" spans="2:9" ht="12.75">
      <c r="B113" s="12" t="s">
        <v>39</v>
      </c>
      <c r="C113" s="10"/>
      <c r="D113" s="14">
        <v>500000</v>
      </c>
      <c r="E113" s="15">
        <v>0</v>
      </c>
      <c r="F113" s="15">
        <f t="shared" si="22"/>
        <v>500000</v>
      </c>
      <c r="G113" s="15">
        <v>318914</v>
      </c>
      <c r="H113" s="15">
        <v>318914</v>
      </c>
      <c r="I113" s="15">
        <f t="shared" si="19"/>
        <v>181086</v>
      </c>
    </row>
    <row r="114" spans="2:9" ht="25.5" customHeight="1">
      <c r="B114" s="43" t="s">
        <v>40</v>
      </c>
      <c r="C114" s="44"/>
      <c r="D114" s="14">
        <f>SUM(D115:D123)</f>
        <v>0</v>
      </c>
      <c r="E114" s="14">
        <f>SUM(E115:E123)</f>
        <v>194413.6</v>
      </c>
      <c r="F114" s="14">
        <f>SUM(F115:F123)</f>
        <v>194413.6</v>
      </c>
      <c r="G114" s="14">
        <f>SUM(G115:G123)</f>
        <v>194413.6</v>
      </c>
      <c r="H114" s="14">
        <f>SUM(H115:H123)</f>
        <v>194413.6</v>
      </c>
      <c r="I114" s="15">
        <f t="shared" si="19"/>
        <v>0</v>
      </c>
    </row>
    <row r="115" spans="2:9" ht="12.75">
      <c r="B115" s="12" t="s">
        <v>41</v>
      </c>
      <c r="C115" s="10"/>
      <c r="D115" s="14"/>
      <c r="E115" s="15"/>
      <c r="F115" s="15">
        <f aca="true" t="shared" si="23" ref="F115:F123">D115+E115</f>
        <v>0</v>
      </c>
      <c r="G115" s="15"/>
      <c r="H115" s="15"/>
      <c r="I115" s="15">
        <f t="shared" si="19"/>
        <v>0</v>
      </c>
    </row>
    <row r="116" spans="2:9" ht="12.75">
      <c r="B116" s="12" t="s">
        <v>42</v>
      </c>
      <c r="C116" s="10"/>
      <c r="D116" s="14"/>
      <c r="E116" s="15"/>
      <c r="F116" s="15">
        <f t="shared" si="23"/>
        <v>0</v>
      </c>
      <c r="G116" s="15"/>
      <c r="H116" s="15"/>
      <c r="I116" s="15">
        <f t="shared" si="19"/>
        <v>0</v>
      </c>
    </row>
    <row r="117" spans="2:9" ht="12.75">
      <c r="B117" s="12" t="s">
        <v>43</v>
      </c>
      <c r="C117" s="10"/>
      <c r="D117" s="14"/>
      <c r="E117" s="15"/>
      <c r="F117" s="15">
        <f t="shared" si="23"/>
        <v>0</v>
      </c>
      <c r="G117" s="15"/>
      <c r="H117" s="15"/>
      <c r="I117" s="15">
        <f t="shared" si="19"/>
        <v>0</v>
      </c>
    </row>
    <row r="118" spans="2:9" ht="12.75">
      <c r="B118" s="12" t="s">
        <v>44</v>
      </c>
      <c r="C118" s="10"/>
      <c r="D118" s="14">
        <v>0</v>
      </c>
      <c r="E118" s="15">
        <v>194413.6</v>
      </c>
      <c r="F118" s="15">
        <f t="shared" si="23"/>
        <v>194413.6</v>
      </c>
      <c r="G118" s="15">
        <v>194413.6</v>
      </c>
      <c r="H118" s="15">
        <v>194413.6</v>
      </c>
      <c r="I118" s="15">
        <f aca="true" t="shared" si="24" ref="I118:I149">F118-G118</f>
        <v>0</v>
      </c>
    </row>
    <row r="119" spans="2:9" ht="12.75">
      <c r="B119" s="12" t="s">
        <v>45</v>
      </c>
      <c r="C119" s="10"/>
      <c r="D119" s="14"/>
      <c r="E119" s="15"/>
      <c r="F119" s="15">
        <f t="shared" si="23"/>
        <v>0</v>
      </c>
      <c r="G119" s="15"/>
      <c r="H119" s="15"/>
      <c r="I119" s="15">
        <f t="shared" si="24"/>
        <v>0</v>
      </c>
    </row>
    <row r="120" spans="2:9" ht="12.75">
      <c r="B120" s="12" t="s">
        <v>46</v>
      </c>
      <c r="C120" s="10"/>
      <c r="D120" s="14"/>
      <c r="E120" s="15"/>
      <c r="F120" s="15">
        <f t="shared" si="23"/>
        <v>0</v>
      </c>
      <c r="G120" s="15"/>
      <c r="H120" s="15"/>
      <c r="I120" s="15">
        <f t="shared" si="24"/>
        <v>0</v>
      </c>
    </row>
    <row r="121" spans="2:9" ht="12.75">
      <c r="B121" s="12" t="s">
        <v>47</v>
      </c>
      <c r="C121" s="10"/>
      <c r="D121" s="14"/>
      <c r="E121" s="15"/>
      <c r="F121" s="15">
        <f t="shared" si="23"/>
        <v>0</v>
      </c>
      <c r="G121" s="15"/>
      <c r="H121" s="15"/>
      <c r="I121" s="15">
        <f t="shared" si="24"/>
        <v>0</v>
      </c>
    </row>
    <row r="122" spans="2:9" ht="12.75">
      <c r="B122" s="12" t="s">
        <v>48</v>
      </c>
      <c r="C122" s="10"/>
      <c r="D122" s="14"/>
      <c r="E122" s="15"/>
      <c r="F122" s="15">
        <f t="shared" si="23"/>
        <v>0</v>
      </c>
      <c r="G122" s="15"/>
      <c r="H122" s="15"/>
      <c r="I122" s="15">
        <f t="shared" si="24"/>
        <v>0</v>
      </c>
    </row>
    <row r="123" spans="2:9" ht="12.75">
      <c r="B123" s="12" t="s">
        <v>49</v>
      </c>
      <c r="C123" s="10"/>
      <c r="D123" s="14"/>
      <c r="E123" s="15"/>
      <c r="F123" s="15">
        <f t="shared" si="23"/>
        <v>0</v>
      </c>
      <c r="G123" s="15"/>
      <c r="H123" s="15"/>
      <c r="I123" s="15">
        <f t="shared" si="24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3484541.75</v>
      </c>
      <c r="F124" s="14">
        <f>SUM(F125:F133)</f>
        <v>3484541.75</v>
      </c>
      <c r="G124" s="14">
        <f>SUM(G125:G133)</f>
        <v>1964487</v>
      </c>
      <c r="H124" s="14">
        <f>SUM(H125:H133)</f>
        <v>1964487</v>
      </c>
      <c r="I124" s="15">
        <f t="shared" si="24"/>
        <v>1520054.75</v>
      </c>
    </row>
    <row r="125" spans="2:9" ht="12.75">
      <c r="B125" s="12" t="s">
        <v>51</v>
      </c>
      <c r="C125" s="10"/>
      <c r="D125" s="14">
        <v>0</v>
      </c>
      <c r="E125" s="15">
        <v>261746.75</v>
      </c>
      <c r="F125" s="15">
        <f aca="true" t="shared" si="25" ref="F125:F133">D125+E125</f>
        <v>261746.75</v>
      </c>
      <c r="G125" s="15">
        <v>24128</v>
      </c>
      <c r="H125" s="15">
        <v>24128</v>
      </c>
      <c r="I125" s="15">
        <f t="shared" si="24"/>
        <v>237618.75</v>
      </c>
    </row>
    <row r="126" spans="2:9" ht="12.75">
      <c r="B126" s="12" t="s">
        <v>52</v>
      </c>
      <c r="C126" s="10"/>
      <c r="D126" s="14"/>
      <c r="E126" s="15"/>
      <c r="F126" s="15">
        <f t="shared" si="25"/>
        <v>0</v>
      </c>
      <c r="G126" s="15"/>
      <c r="H126" s="15"/>
      <c r="I126" s="15">
        <f t="shared" si="24"/>
        <v>0</v>
      </c>
    </row>
    <row r="127" spans="2:9" ht="12.75">
      <c r="B127" s="12" t="s">
        <v>53</v>
      </c>
      <c r="C127" s="10"/>
      <c r="D127" s="14">
        <v>0</v>
      </c>
      <c r="E127" s="15">
        <v>57359</v>
      </c>
      <c r="F127" s="15">
        <f t="shared" si="25"/>
        <v>57359</v>
      </c>
      <c r="G127" s="15">
        <v>57359</v>
      </c>
      <c r="H127" s="15">
        <v>57359</v>
      </c>
      <c r="I127" s="15">
        <f t="shared" si="24"/>
        <v>0</v>
      </c>
    </row>
    <row r="128" spans="2:9" ht="12.75">
      <c r="B128" s="12" t="s">
        <v>54</v>
      </c>
      <c r="C128" s="10"/>
      <c r="D128" s="14">
        <v>0</v>
      </c>
      <c r="E128" s="15">
        <v>1889436</v>
      </c>
      <c r="F128" s="15">
        <f t="shared" si="25"/>
        <v>1889436</v>
      </c>
      <c r="G128" s="15">
        <v>607000</v>
      </c>
      <c r="H128" s="15">
        <v>607000</v>
      </c>
      <c r="I128" s="15">
        <f t="shared" si="24"/>
        <v>1282436</v>
      </c>
    </row>
    <row r="129" spans="2:9" ht="12.75">
      <c r="B129" s="12" t="s">
        <v>55</v>
      </c>
      <c r="C129" s="10"/>
      <c r="D129" s="14"/>
      <c r="E129" s="15"/>
      <c r="F129" s="15">
        <f t="shared" si="25"/>
        <v>0</v>
      </c>
      <c r="G129" s="15"/>
      <c r="H129" s="15"/>
      <c r="I129" s="15">
        <f t="shared" si="24"/>
        <v>0</v>
      </c>
    </row>
    <row r="130" spans="2:9" ht="12.75">
      <c r="B130" s="12" t="s">
        <v>56</v>
      </c>
      <c r="C130" s="10"/>
      <c r="D130" s="14">
        <v>0</v>
      </c>
      <c r="E130" s="15">
        <v>1276000</v>
      </c>
      <c r="F130" s="15">
        <f t="shared" si="25"/>
        <v>1276000</v>
      </c>
      <c r="G130" s="15">
        <v>1276000</v>
      </c>
      <c r="H130" s="15">
        <v>1276000</v>
      </c>
      <c r="I130" s="15">
        <f t="shared" si="24"/>
        <v>0</v>
      </c>
    </row>
    <row r="131" spans="2:9" ht="12.75">
      <c r="B131" s="12" t="s">
        <v>57</v>
      </c>
      <c r="C131" s="10"/>
      <c r="D131" s="14"/>
      <c r="E131" s="15"/>
      <c r="F131" s="15">
        <f t="shared" si="25"/>
        <v>0</v>
      </c>
      <c r="G131" s="15"/>
      <c r="H131" s="15"/>
      <c r="I131" s="15">
        <f t="shared" si="24"/>
        <v>0</v>
      </c>
    </row>
    <row r="132" spans="2:9" ht="12.75">
      <c r="B132" s="12" t="s">
        <v>58</v>
      </c>
      <c r="C132" s="10"/>
      <c r="D132" s="14"/>
      <c r="E132" s="15"/>
      <c r="F132" s="15">
        <f t="shared" si="25"/>
        <v>0</v>
      </c>
      <c r="G132" s="15"/>
      <c r="H132" s="15"/>
      <c r="I132" s="15">
        <f t="shared" si="24"/>
        <v>0</v>
      </c>
    </row>
    <row r="133" spans="2:9" ht="12.75">
      <c r="B133" s="12" t="s">
        <v>59</v>
      </c>
      <c r="C133" s="10"/>
      <c r="D133" s="14"/>
      <c r="E133" s="15"/>
      <c r="F133" s="15">
        <f t="shared" si="25"/>
        <v>0</v>
      </c>
      <c r="G133" s="15"/>
      <c r="H133" s="15"/>
      <c r="I133" s="15">
        <f t="shared" si="24"/>
        <v>0</v>
      </c>
    </row>
    <row r="134" spans="2:9" ht="12.75">
      <c r="B134" s="2" t="s">
        <v>60</v>
      </c>
      <c r="C134" s="8"/>
      <c r="D134" s="14">
        <f>SUM(D135:D137)</f>
        <v>15399946</v>
      </c>
      <c r="E134" s="14">
        <f>SUM(E135:E137)</f>
        <v>3897984.46</v>
      </c>
      <c r="F134" s="14">
        <f>SUM(F135:F137)</f>
        <v>19297930.46</v>
      </c>
      <c r="G134" s="14">
        <f>SUM(G135:G137)</f>
        <v>15566038.3</v>
      </c>
      <c r="H134" s="14">
        <f>SUM(H135:H137)</f>
        <v>13304083.65</v>
      </c>
      <c r="I134" s="15">
        <f t="shared" si="24"/>
        <v>3731892.16</v>
      </c>
    </row>
    <row r="135" spans="2:9" ht="12.75">
      <c r="B135" s="12" t="s">
        <v>61</v>
      </c>
      <c r="C135" s="10"/>
      <c r="D135" s="14">
        <v>15399946</v>
      </c>
      <c r="E135" s="15">
        <v>3897984.46</v>
      </c>
      <c r="F135" s="15">
        <f>D135+E135</f>
        <v>19297930.46</v>
      </c>
      <c r="G135" s="15">
        <v>15566038.3</v>
      </c>
      <c r="H135" s="15">
        <v>13304083.65</v>
      </c>
      <c r="I135" s="15">
        <f t="shared" si="24"/>
        <v>3731892.16</v>
      </c>
    </row>
    <row r="136" spans="2:9" ht="12.75">
      <c r="B136" s="12" t="s">
        <v>62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24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24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24"/>
        <v>0</v>
      </c>
    </row>
    <row r="139" spans="2:9" ht="12.75">
      <c r="B139" s="12" t="s">
        <v>65</v>
      </c>
      <c r="C139" s="10"/>
      <c r="D139" s="14"/>
      <c r="E139" s="15"/>
      <c r="F139" s="15">
        <f aca="true" t="shared" si="26" ref="F139:F146">D139+E139</f>
        <v>0</v>
      </c>
      <c r="G139" s="15"/>
      <c r="H139" s="15"/>
      <c r="I139" s="15">
        <f t="shared" si="24"/>
        <v>0</v>
      </c>
    </row>
    <row r="140" spans="2:9" ht="12.75">
      <c r="B140" s="12" t="s">
        <v>66</v>
      </c>
      <c r="C140" s="10"/>
      <c r="D140" s="14"/>
      <c r="E140" s="15"/>
      <c r="F140" s="15">
        <f t="shared" si="26"/>
        <v>0</v>
      </c>
      <c r="G140" s="15"/>
      <c r="H140" s="15"/>
      <c r="I140" s="15">
        <f t="shared" si="24"/>
        <v>0</v>
      </c>
    </row>
    <row r="141" spans="2:9" ht="12.75">
      <c r="B141" s="12" t="s">
        <v>67</v>
      </c>
      <c r="C141" s="10"/>
      <c r="D141" s="14"/>
      <c r="E141" s="15"/>
      <c r="F141" s="15">
        <f t="shared" si="26"/>
        <v>0</v>
      </c>
      <c r="G141" s="15"/>
      <c r="H141" s="15"/>
      <c r="I141" s="15">
        <f t="shared" si="24"/>
        <v>0</v>
      </c>
    </row>
    <row r="142" spans="2:9" ht="12.75">
      <c r="B142" s="12" t="s">
        <v>68</v>
      </c>
      <c r="C142" s="10"/>
      <c r="D142" s="14"/>
      <c r="E142" s="15"/>
      <c r="F142" s="15">
        <f t="shared" si="26"/>
        <v>0</v>
      </c>
      <c r="G142" s="15"/>
      <c r="H142" s="15"/>
      <c r="I142" s="15">
        <f t="shared" si="24"/>
        <v>0</v>
      </c>
    </row>
    <row r="143" spans="2:9" ht="12.75">
      <c r="B143" s="12" t="s">
        <v>69</v>
      </c>
      <c r="C143" s="10"/>
      <c r="D143" s="14"/>
      <c r="E143" s="15"/>
      <c r="F143" s="15">
        <f t="shared" si="26"/>
        <v>0</v>
      </c>
      <c r="G143" s="15"/>
      <c r="H143" s="15"/>
      <c r="I143" s="15">
        <f t="shared" si="24"/>
        <v>0</v>
      </c>
    </row>
    <row r="144" spans="2:9" ht="12.75">
      <c r="B144" s="12" t="s">
        <v>70</v>
      </c>
      <c r="C144" s="10"/>
      <c r="D144" s="14"/>
      <c r="E144" s="15"/>
      <c r="F144" s="15">
        <f t="shared" si="26"/>
        <v>0</v>
      </c>
      <c r="G144" s="15"/>
      <c r="H144" s="15"/>
      <c r="I144" s="15">
        <f t="shared" si="24"/>
        <v>0</v>
      </c>
    </row>
    <row r="145" spans="2:9" ht="12.75">
      <c r="B145" s="12" t="s">
        <v>71</v>
      </c>
      <c r="C145" s="10"/>
      <c r="D145" s="14"/>
      <c r="E145" s="15"/>
      <c r="F145" s="15">
        <f t="shared" si="26"/>
        <v>0</v>
      </c>
      <c r="G145" s="15"/>
      <c r="H145" s="15"/>
      <c r="I145" s="15">
        <f t="shared" si="24"/>
        <v>0</v>
      </c>
    </row>
    <row r="146" spans="2:9" ht="12.75">
      <c r="B146" s="12" t="s">
        <v>72</v>
      </c>
      <c r="C146" s="10"/>
      <c r="D146" s="14"/>
      <c r="E146" s="15"/>
      <c r="F146" s="15">
        <f t="shared" si="26"/>
        <v>0</v>
      </c>
      <c r="G146" s="15"/>
      <c r="H146" s="15"/>
      <c r="I146" s="15">
        <f t="shared" si="24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24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24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24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27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27"/>
        <v>0</v>
      </c>
    </row>
    <row r="152" spans="2:9" ht="12.75">
      <c r="B152" s="12" t="s">
        <v>78</v>
      </c>
      <c r="C152" s="10"/>
      <c r="D152" s="14"/>
      <c r="E152" s="15"/>
      <c r="F152" s="15">
        <f aca="true" t="shared" si="28" ref="F152:F158">D152+E152</f>
        <v>0</v>
      </c>
      <c r="G152" s="15"/>
      <c r="H152" s="15"/>
      <c r="I152" s="15">
        <f t="shared" si="27"/>
        <v>0</v>
      </c>
    </row>
    <row r="153" spans="2:9" ht="12.75">
      <c r="B153" s="12" t="s">
        <v>79</v>
      </c>
      <c r="C153" s="10"/>
      <c r="D153" s="14"/>
      <c r="E153" s="15"/>
      <c r="F153" s="15">
        <f t="shared" si="28"/>
        <v>0</v>
      </c>
      <c r="G153" s="15"/>
      <c r="H153" s="15"/>
      <c r="I153" s="15">
        <f t="shared" si="27"/>
        <v>0</v>
      </c>
    </row>
    <row r="154" spans="2:9" ht="12.75">
      <c r="B154" s="12" t="s">
        <v>80</v>
      </c>
      <c r="C154" s="10"/>
      <c r="D154" s="14"/>
      <c r="E154" s="15"/>
      <c r="F154" s="15">
        <f t="shared" si="28"/>
        <v>0</v>
      </c>
      <c r="G154" s="15"/>
      <c r="H154" s="15"/>
      <c r="I154" s="15">
        <f t="shared" si="27"/>
        <v>0</v>
      </c>
    </row>
    <row r="155" spans="2:9" ht="12.75">
      <c r="B155" s="12" t="s">
        <v>81</v>
      </c>
      <c r="C155" s="10"/>
      <c r="D155" s="14"/>
      <c r="E155" s="15"/>
      <c r="F155" s="15">
        <f t="shared" si="28"/>
        <v>0</v>
      </c>
      <c r="G155" s="15"/>
      <c r="H155" s="15"/>
      <c r="I155" s="15">
        <f t="shared" si="27"/>
        <v>0</v>
      </c>
    </row>
    <row r="156" spans="2:9" ht="12.75">
      <c r="B156" s="12" t="s">
        <v>82</v>
      </c>
      <c r="C156" s="10"/>
      <c r="D156" s="14"/>
      <c r="E156" s="15"/>
      <c r="F156" s="15">
        <f t="shared" si="28"/>
        <v>0</v>
      </c>
      <c r="G156" s="15"/>
      <c r="H156" s="15"/>
      <c r="I156" s="15">
        <f t="shared" si="27"/>
        <v>0</v>
      </c>
    </row>
    <row r="157" spans="2:9" ht="12.75">
      <c r="B157" s="12" t="s">
        <v>83</v>
      </c>
      <c r="C157" s="10"/>
      <c r="D157" s="14"/>
      <c r="E157" s="15"/>
      <c r="F157" s="15">
        <f t="shared" si="28"/>
        <v>0</v>
      </c>
      <c r="G157" s="15"/>
      <c r="H157" s="15"/>
      <c r="I157" s="15">
        <f t="shared" si="27"/>
        <v>0</v>
      </c>
    </row>
    <row r="158" spans="2:9" ht="12.75">
      <c r="B158" s="12" t="s">
        <v>84</v>
      </c>
      <c r="C158" s="10"/>
      <c r="D158" s="14"/>
      <c r="E158" s="15"/>
      <c r="F158" s="15">
        <f t="shared" si="28"/>
        <v>0</v>
      </c>
      <c r="G158" s="15"/>
      <c r="H158" s="15"/>
      <c r="I158" s="15">
        <f t="shared" si="27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9" ref="D160:I160">D10+D85</f>
        <v>90991400.75</v>
      </c>
      <c r="E160" s="13">
        <f t="shared" si="29"/>
        <v>7726953.569999999</v>
      </c>
      <c r="F160" s="13">
        <f t="shared" si="29"/>
        <v>98718354.32</v>
      </c>
      <c r="G160" s="13">
        <f t="shared" si="29"/>
        <v>83855696.97999999</v>
      </c>
      <c r="H160" s="13">
        <f t="shared" si="29"/>
        <v>81593742</v>
      </c>
      <c r="I160" s="13">
        <f t="shared" si="29"/>
        <v>14862657.340000002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  <row r="162" spans="2:9" ht="12.75">
      <c r="B162" s="39" t="s">
        <v>88</v>
      </c>
      <c r="C162" s="39"/>
      <c r="D162" s="39"/>
      <c r="E162" s="39"/>
      <c r="F162" s="39"/>
      <c r="G162" s="39"/>
      <c r="H162" s="39"/>
      <c r="I162" s="39"/>
    </row>
    <row r="163" spans="2:9" ht="29.25" customHeight="1">
      <c r="B163" s="39"/>
      <c r="C163" s="39"/>
      <c r="D163" s="39"/>
      <c r="E163" s="39"/>
      <c r="F163" s="39"/>
      <c r="G163" s="39"/>
      <c r="H163" s="39"/>
      <c r="I163" s="39"/>
    </row>
    <row r="164" spans="2:9" ht="6" customHeight="1">
      <c r="B164" s="21"/>
      <c r="C164" s="21"/>
      <c r="D164" s="22"/>
      <c r="E164" s="22"/>
      <c r="F164" s="21"/>
      <c r="G164" s="23"/>
      <c r="H164" s="23"/>
      <c r="I164" s="23"/>
    </row>
    <row r="165" ht="15" customHeight="1"/>
    <row r="166" spans="3:9" ht="12.75">
      <c r="C166" s="33" t="s">
        <v>92</v>
      </c>
      <c r="D166" s="40" t="s">
        <v>91</v>
      </c>
      <c r="E166" s="40"/>
      <c r="F166" s="29"/>
      <c r="G166" s="40" t="s">
        <v>90</v>
      </c>
      <c r="H166" s="40"/>
      <c r="I166" s="40"/>
    </row>
    <row r="167" spans="3:9" ht="12.75">
      <c r="C167" s="34" t="s">
        <v>94</v>
      </c>
      <c r="D167" s="41" t="s">
        <v>93</v>
      </c>
      <c r="E167" s="41"/>
      <c r="F167" s="28"/>
      <c r="G167" s="42" t="s">
        <v>89</v>
      </c>
      <c r="H167" s="42"/>
      <c r="I167" s="42"/>
    </row>
  </sheetData>
  <sheetProtection/>
  <mergeCells count="17">
    <mergeCell ref="B162:I163"/>
    <mergeCell ref="D166:E166"/>
    <mergeCell ref="G166:I166"/>
    <mergeCell ref="D167:E167"/>
    <mergeCell ref="G167:I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45" t="s">
        <v>87</v>
      </c>
      <c r="C2" s="54"/>
      <c r="D2" s="54"/>
      <c r="E2" s="54"/>
      <c r="F2" s="54"/>
      <c r="G2" s="54"/>
      <c r="H2" s="54"/>
      <c r="I2" s="55"/>
    </row>
    <row r="3" spans="2:9" ht="12.75">
      <c r="B3" s="47" t="s">
        <v>0</v>
      </c>
      <c r="C3" s="62"/>
      <c r="D3" s="62"/>
      <c r="E3" s="62"/>
      <c r="F3" s="62"/>
      <c r="G3" s="62"/>
      <c r="H3" s="62"/>
      <c r="I3" s="57"/>
    </row>
    <row r="4" spans="2:9" ht="12.75">
      <c r="B4" s="47" t="s">
        <v>1</v>
      </c>
      <c r="C4" s="62"/>
      <c r="D4" s="62"/>
      <c r="E4" s="62"/>
      <c r="F4" s="62"/>
      <c r="G4" s="62"/>
      <c r="H4" s="62"/>
      <c r="I4" s="57"/>
    </row>
    <row r="5" spans="2:9" ht="12.75">
      <c r="B5" s="47" t="s">
        <v>97</v>
      </c>
      <c r="C5" s="62"/>
      <c r="D5" s="62"/>
      <c r="E5" s="62"/>
      <c r="F5" s="62"/>
      <c r="G5" s="62"/>
      <c r="H5" s="62"/>
      <c r="I5" s="57"/>
    </row>
    <row r="6" spans="2:9" ht="13.5" thickBot="1">
      <c r="B6" s="49" t="s">
        <v>2</v>
      </c>
      <c r="C6" s="58"/>
      <c r="D6" s="58"/>
      <c r="E6" s="58"/>
      <c r="F6" s="58"/>
      <c r="G6" s="58"/>
      <c r="H6" s="58"/>
      <c r="I6" s="59"/>
    </row>
    <row r="7" spans="2:9" ht="15.75" customHeight="1">
      <c r="B7" s="45" t="s">
        <v>3</v>
      </c>
      <c r="C7" s="46"/>
      <c r="D7" s="45" t="s">
        <v>4</v>
      </c>
      <c r="E7" s="54"/>
      <c r="F7" s="54"/>
      <c r="G7" s="54"/>
      <c r="H7" s="46"/>
      <c r="I7" s="51" t="s">
        <v>5</v>
      </c>
    </row>
    <row r="8" spans="2:9" ht="15" customHeight="1" thickBot="1">
      <c r="B8" s="47"/>
      <c r="C8" s="48"/>
      <c r="D8" s="49"/>
      <c r="E8" s="58"/>
      <c r="F8" s="58"/>
      <c r="G8" s="58"/>
      <c r="H8" s="50"/>
      <c r="I8" s="52"/>
    </row>
    <row r="9" spans="2:9" ht="26.25" thickBot="1">
      <c r="B9" s="49"/>
      <c r="C9" s="50"/>
      <c r="D9" s="36" t="s">
        <v>6</v>
      </c>
      <c r="E9" s="1" t="s">
        <v>7</v>
      </c>
      <c r="F9" s="36" t="s">
        <v>8</v>
      </c>
      <c r="G9" s="36" t="s">
        <v>9</v>
      </c>
      <c r="H9" s="36" t="s">
        <v>10</v>
      </c>
      <c r="I9" s="53"/>
    </row>
    <row r="10" spans="2:9" ht="12.75">
      <c r="B10" s="6" t="s">
        <v>11</v>
      </c>
      <c r="C10" s="7"/>
      <c r="D10" s="13">
        <f aca="true" t="shared" si="0" ref="D10:I10">D11+D19+D29+D39+D49+D59+D72+D76+D63</f>
        <v>53005375.75</v>
      </c>
      <c r="E10" s="13">
        <f t="shared" si="0"/>
        <v>4078663.3499999996</v>
      </c>
      <c r="F10" s="13">
        <f t="shared" si="0"/>
        <v>57084039.1</v>
      </c>
      <c r="G10" s="13">
        <f t="shared" si="0"/>
        <v>52105702.45999999</v>
      </c>
      <c r="H10" s="13">
        <f t="shared" si="0"/>
        <v>52105702.129999995</v>
      </c>
      <c r="I10" s="13">
        <f t="shared" si="0"/>
        <v>4978336.640000001</v>
      </c>
    </row>
    <row r="11" spans="2:9" ht="12.75">
      <c r="B11" s="2" t="s">
        <v>12</v>
      </c>
      <c r="C11" s="8"/>
      <c r="D11" s="14">
        <f aca="true" t="shared" si="1" ref="D11:I11">SUM(D12:D18)</f>
        <v>26409382</v>
      </c>
      <c r="E11" s="14">
        <f t="shared" si="1"/>
        <v>-1990264.6599999997</v>
      </c>
      <c r="F11" s="14">
        <f t="shared" si="1"/>
        <v>24419117.34</v>
      </c>
      <c r="G11" s="14">
        <f t="shared" si="1"/>
        <v>23324425.59</v>
      </c>
      <c r="H11" s="14">
        <f t="shared" si="1"/>
        <v>23324425.59</v>
      </c>
      <c r="I11" s="14">
        <f t="shared" si="1"/>
        <v>1094691.7500000005</v>
      </c>
    </row>
    <row r="12" spans="2:9" ht="12.75">
      <c r="B12" s="12" t="s">
        <v>13</v>
      </c>
      <c r="C12" s="10"/>
      <c r="D12" s="14">
        <v>15328940</v>
      </c>
      <c r="E12" s="15">
        <v>342440</v>
      </c>
      <c r="F12" s="15">
        <f aca="true" t="shared" si="2" ref="F12:F18">D12+E12</f>
        <v>15671380</v>
      </c>
      <c r="G12" s="15">
        <v>15396967.33</v>
      </c>
      <c r="H12" s="15">
        <v>15396967.33</v>
      </c>
      <c r="I12" s="15">
        <f aca="true" t="shared" si="3" ref="I12:I18">F12-G12</f>
        <v>274412.6699999999</v>
      </c>
    </row>
    <row r="13" spans="2:9" ht="12.75">
      <c r="B13" s="12" t="s">
        <v>14</v>
      </c>
      <c r="C13" s="10"/>
      <c r="D13" s="14">
        <v>1096369</v>
      </c>
      <c r="E13" s="15">
        <v>-207046.58</v>
      </c>
      <c r="F13" s="15">
        <f t="shared" si="2"/>
        <v>889322.42</v>
      </c>
      <c r="G13" s="15">
        <v>901797.69</v>
      </c>
      <c r="H13" s="15">
        <v>901797.69</v>
      </c>
      <c r="I13" s="15">
        <f t="shared" si="3"/>
        <v>-12475.269999999902</v>
      </c>
    </row>
    <row r="14" spans="2:9" ht="12.75">
      <c r="B14" s="12" t="s">
        <v>15</v>
      </c>
      <c r="C14" s="10"/>
      <c r="D14" s="14">
        <v>6898867</v>
      </c>
      <c r="E14" s="15">
        <v>-2762865.01</v>
      </c>
      <c r="F14" s="15">
        <f t="shared" si="2"/>
        <v>4136001.99</v>
      </c>
      <c r="G14" s="15">
        <v>3704867.88</v>
      </c>
      <c r="H14" s="15">
        <v>3704867.88</v>
      </c>
      <c r="I14" s="15">
        <f t="shared" si="3"/>
        <v>431134.11000000034</v>
      </c>
    </row>
    <row r="15" spans="2:9" ht="12.75">
      <c r="B15" s="12" t="s">
        <v>16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 ht="12.75">
      <c r="B16" s="12" t="s">
        <v>17</v>
      </c>
      <c r="C16" s="10"/>
      <c r="D16" s="14">
        <v>3085206</v>
      </c>
      <c r="E16" s="15">
        <v>637206.93</v>
      </c>
      <c r="F16" s="15">
        <f t="shared" si="2"/>
        <v>3722412.93</v>
      </c>
      <c r="G16" s="15">
        <v>3320792.69</v>
      </c>
      <c r="H16" s="15">
        <v>3320792.69</v>
      </c>
      <c r="I16" s="15">
        <f t="shared" si="3"/>
        <v>401620.2400000002</v>
      </c>
    </row>
    <row r="17" spans="2:9" ht="12.75">
      <c r="B17" s="12" t="s">
        <v>18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2795169</v>
      </c>
      <c r="E19" s="14">
        <f t="shared" si="4"/>
        <v>517974.96</v>
      </c>
      <c r="F19" s="14">
        <f t="shared" si="4"/>
        <v>3313143.96</v>
      </c>
      <c r="G19" s="14">
        <f t="shared" si="4"/>
        <v>2801104.4399999995</v>
      </c>
      <c r="H19" s="14">
        <f t="shared" si="4"/>
        <v>2801104.12</v>
      </c>
      <c r="I19" s="14">
        <f t="shared" si="4"/>
        <v>512039.5200000001</v>
      </c>
    </row>
    <row r="20" spans="2:9" ht="12.75">
      <c r="B20" s="12" t="s">
        <v>21</v>
      </c>
      <c r="C20" s="10"/>
      <c r="D20" s="14">
        <v>635169</v>
      </c>
      <c r="E20" s="15">
        <v>1036144.52</v>
      </c>
      <c r="F20" s="14">
        <f aca="true" t="shared" si="5" ref="F20:F28">D20+E20</f>
        <v>1671313.52</v>
      </c>
      <c r="G20" s="15">
        <v>1456080.66</v>
      </c>
      <c r="H20" s="15">
        <v>1456080.66</v>
      </c>
      <c r="I20" s="15">
        <f aca="true" t="shared" si="6" ref="I20:I28">F20-G20</f>
        <v>215232.8600000001</v>
      </c>
    </row>
    <row r="21" spans="2:9" ht="12.75">
      <c r="B21" s="12" t="s">
        <v>22</v>
      </c>
      <c r="C21" s="10"/>
      <c r="D21" s="14">
        <v>10000</v>
      </c>
      <c r="E21" s="15">
        <v>0</v>
      </c>
      <c r="F21" s="14">
        <f t="shared" si="5"/>
        <v>10000</v>
      </c>
      <c r="G21" s="15">
        <v>13523.6</v>
      </c>
      <c r="H21" s="15">
        <v>13523.28</v>
      </c>
      <c r="I21" s="15">
        <f t="shared" si="6"/>
        <v>-3523.6000000000004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500000</v>
      </c>
      <c r="E23" s="15">
        <v>197099.52</v>
      </c>
      <c r="F23" s="14">
        <f t="shared" si="5"/>
        <v>697099.52</v>
      </c>
      <c r="G23" s="15">
        <v>712227.29</v>
      </c>
      <c r="H23" s="15">
        <v>712227.29</v>
      </c>
      <c r="I23" s="15">
        <f t="shared" si="6"/>
        <v>-15127.770000000019</v>
      </c>
    </row>
    <row r="24" spans="2:9" ht="12.75">
      <c r="B24" s="12" t="s">
        <v>25</v>
      </c>
      <c r="C24" s="10"/>
      <c r="D24" s="14">
        <v>250000</v>
      </c>
      <c r="E24" s="15">
        <v>230088.8</v>
      </c>
      <c r="F24" s="14">
        <f t="shared" si="5"/>
        <v>480088.8</v>
      </c>
      <c r="G24" s="15">
        <v>268165.81</v>
      </c>
      <c r="H24" s="15">
        <v>268165.81</v>
      </c>
      <c r="I24" s="15">
        <f t="shared" si="6"/>
        <v>211922.99</v>
      </c>
    </row>
    <row r="25" spans="2:9" ht="12.75">
      <c r="B25" s="12" t="s">
        <v>26</v>
      </c>
      <c r="C25" s="10"/>
      <c r="D25" s="14">
        <v>800000</v>
      </c>
      <c r="E25" s="15">
        <v>-755000</v>
      </c>
      <c r="F25" s="14">
        <f t="shared" si="5"/>
        <v>45000</v>
      </c>
      <c r="G25" s="15">
        <v>40393</v>
      </c>
      <c r="H25" s="15">
        <v>40393</v>
      </c>
      <c r="I25" s="15">
        <f t="shared" si="6"/>
        <v>4607</v>
      </c>
    </row>
    <row r="26" spans="2:9" ht="12.75">
      <c r="B26" s="12" t="s">
        <v>27</v>
      </c>
      <c r="C26" s="10"/>
      <c r="D26" s="14">
        <v>100000</v>
      </c>
      <c r="E26" s="15">
        <v>196569.7</v>
      </c>
      <c r="F26" s="14">
        <f t="shared" si="5"/>
        <v>296569.7</v>
      </c>
      <c r="G26" s="15">
        <v>265338.03</v>
      </c>
      <c r="H26" s="15">
        <v>265338.03</v>
      </c>
      <c r="I26" s="15">
        <f t="shared" si="6"/>
        <v>31231.669999999984</v>
      </c>
    </row>
    <row r="27" spans="2:9" ht="12.75">
      <c r="B27" s="12" t="s">
        <v>28</v>
      </c>
      <c r="C27" s="10"/>
      <c r="D27" s="14">
        <v>50000</v>
      </c>
      <c r="E27" s="15">
        <v>0</v>
      </c>
      <c r="F27" s="14">
        <f t="shared" si="5"/>
        <v>50000</v>
      </c>
      <c r="G27" s="15">
        <v>684</v>
      </c>
      <c r="H27" s="15">
        <v>684</v>
      </c>
      <c r="I27" s="15">
        <f t="shared" si="6"/>
        <v>49316</v>
      </c>
    </row>
    <row r="28" spans="2:9" ht="12.75">
      <c r="B28" s="12" t="s">
        <v>29</v>
      </c>
      <c r="C28" s="10"/>
      <c r="D28" s="14">
        <v>450000</v>
      </c>
      <c r="E28" s="15">
        <v>-386927.58</v>
      </c>
      <c r="F28" s="14">
        <f t="shared" si="5"/>
        <v>63072.419999999984</v>
      </c>
      <c r="G28" s="15">
        <v>44692.05</v>
      </c>
      <c r="H28" s="15">
        <v>44692.05</v>
      </c>
      <c r="I28" s="15">
        <f t="shared" si="6"/>
        <v>18380.36999999998</v>
      </c>
    </row>
    <row r="29" spans="2:9" ht="12.75">
      <c r="B29" s="2" t="s">
        <v>30</v>
      </c>
      <c r="C29" s="8"/>
      <c r="D29" s="14">
        <f aca="true" t="shared" si="7" ref="D29:I29">SUM(D30:D38)</f>
        <v>4290000</v>
      </c>
      <c r="E29" s="14">
        <f t="shared" si="7"/>
        <v>3208180.93</v>
      </c>
      <c r="F29" s="14">
        <f t="shared" si="7"/>
        <v>7498180.930000001</v>
      </c>
      <c r="G29" s="14">
        <f t="shared" si="7"/>
        <v>6088613.2299999995</v>
      </c>
      <c r="H29" s="14">
        <f t="shared" si="7"/>
        <v>6088613.22</v>
      </c>
      <c r="I29" s="14">
        <f t="shared" si="7"/>
        <v>1409567.7000000002</v>
      </c>
    </row>
    <row r="30" spans="2:9" ht="12.75">
      <c r="B30" s="12" t="s">
        <v>31</v>
      </c>
      <c r="C30" s="10"/>
      <c r="D30" s="14">
        <v>180000</v>
      </c>
      <c r="E30" s="15">
        <v>112937.72</v>
      </c>
      <c r="F30" s="14">
        <f aca="true" t="shared" si="8" ref="F30:F38">D30+E30</f>
        <v>292937.72</v>
      </c>
      <c r="G30" s="15">
        <v>186876.75</v>
      </c>
      <c r="H30" s="15">
        <v>186876.75</v>
      </c>
      <c r="I30" s="15">
        <f aca="true" t="shared" si="9" ref="I30:I38">F30-G30</f>
        <v>106060.96999999997</v>
      </c>
    </row>
    <row r="31" spans="2:9" ht="12.75">
      <c r="B31" s="12" t="s">
        <v>32</v>
      </c>
      <c r="C31" s="10"/>
      <c r="D31" s="14">
        <v>50000</v>
      </c>
      <c r="E31" s="15">
        <v>127899.82</v>
      </c>
      <c r="F31" s="14">
        <f t="shared" si="8"/>
        <v>177899.82</v>
      </c>
      <c r="G31" s="15">
        <v>147899.82</v>
      </c>
      <c r="H31" s="15">
        <v>147899.82</v>
      </c>
      <c r="I31" s="15">
        <f t="shared" si="9"/>
        <v>30000</v>
      </c>
    </row>
    <row r="32" spans="2:9" ht="12.75">
      <c r="B32" s="12" t="s">
        <v>33</v>
      </c>
      <c r="C32" s="10"/>
      <c r="D32" s="14">
        <v>10000</v>
      </c>
      <c r="E32" s="15">
        <v>403526.82</v>
      </c>
      <c r="F32" s="14">
        <f t="shared" si="8"/>
        <v>413526.82</v>
      </c>
      <c r="G32" s="15">
        <v>429002.56</v>
      </c>
      <c r="H32" s="15">
        <v>429002.56</v>
      </c>
      <c r="I32" s="15">
        <f t="shared" si="9"/>
        <v>-15475.73999999999</v>
      </c>
    </row>
    <row r="33" spans="2:9" ht="12.75">
      <c r="B33" s="12" t="s">
        <v>34</v>
      </c>
      <c r="C33" s="10"/>
      <c r="D33" s="14">
        <v>15000</v>
      </c>
      <c r="E33" s="15">
        <v>2395</v>
      </c>
      <c r="F33" s="14">
        <f t="shared" si="8"/>
        <v>17395</v>
      </c>
      <c r="G33" s="15">
        <v>21476.51</v>
      </c>
      <c r="H33" s="15">
        <v>21476.51</v>
      </c>
      <c r="I33" s="15">
        <f t="shared" si="9"/>
        <v>-4081.5099999999984</v>
      </c>
    </row>
    <row r="34" spans="2:9" ht="12.75">
      <c r="B34" s="12" t="s">
        <v>35</v>
      </c>
      <c r="C34" s="10"/>
      <c r="D34" s="14">
        <v>1500000</v>
      </c>
      <c r="E34" s="15">
        <v>2363714.45</v>
      </c>
      <c r="F34" s="14">
        <f t="shared" si="8"/>
        <v>3863714.45</v>
      </c>
      <c r="G34" s="15">
        <v>3772704.29</v>
      </c>
      <c r="H34" s="15">
        <v>3772704.29</v>
      </c>
      <c r="I34" s="15">
        <f t="shared" si="9"/>
        <v>91010.16000000015</v>
      </c>
    </row>
    <row r="35" spans="2:9" ht="12.75">
      <c r="B35" s="12" t="s">
        <v>36</v>
      </c>
      <c r="C35" s="10"/>
      <c r="D35" s="14">
        <v>30000</v>
      </c>
      <c r="E35" s="15">
        <v>32500</v>
      </c>
      <c r="F35" s="14">
        <f t="shared" si="8"/>
        <v>62500</v>
      </c>
      <c r="G35" s="15">
        <v>112926.05</v>
      </c>
      <c r="H35" s="15">
        <v>112926.05</v>
      </c>
      <c r="I35" s="15">
        <f t="shared" si="9"/>
        <v>-50426.05</v>
      </c>
    </row>
    <row r="36" spans="2:9" ht="12.75">
      <c r="B36" s="12" t="s">
        <v>37</v>
      </c>
      <c r="C36" s="10"/>
      <c r="D36" s="14">
        <v>5000</v>
      </c>
      <c r="E36" s="15">
        <v>0</v>
      </c>
      <c r="F36" s="14">
        <f t="shared" si="8"/>
        <v>5000</v>
      </c>
      <c r="G36" s="15">
        <v>0</v>
      </c>
      <c r="H36" s="15">
        <v>0</v>
      </c>
      <c r="I36" s="15">
        <f t="shared" si="9"/>
        <v>5000</v>
      </c>
    </row>
    <row r="37" spans="2:9" ht="12.75">
      <c r="B37" s="12" t="s">
        <v>38</v>
      </c>
      <c r="C37" s="10"/>
      <c r="D37" s="14">
        <v>1000000</v>
      </c>
      <c r="E37" s="15">
        <v>57089.12</v>
      </c>
      <c r="F37" s="14">
        <f t="shared" si="8"/>
        <v>1057089.12</v>
      </c>
      <c r="G37" s="15">
        <v>653423.25</v>
      </c>
      <c r="H37" s="15">
        <v>653423.24</v>
      </c>
      <c r="I37" s="15">
        <f t="shared" si="9"/>
        <v>403665.8700000001</v>
      </c>
    </row>
    <row r="38" spans="2:9" ht="12.75">
      <c r="B38" s="12" t="s">
        <v>39</v>
      </c>
      <c r="C38" s="10"/>
      <c r="D38" s="14">
        <v>1500000</v>
      </c>
      <c r="E38" s="15">
        <v>108118</v>
      </c>
      <c r="F38" s="14">
        <f t="shared" si="8"/>
        <v>1608118</v>
      </c>
      <c r="G38" s="15">
        <v>764304</v>
      </c>
      <c r="H38" s="15">
        <v>764304</v>
      </c>
      <c r="I38" s="15">
        <f t="shared" si="9"/>
        <v>843814</v>
      </c>
    </row>
    <row r="39" spans="2:9" ht="25.5" customHeight="1">
      <c r="B39" s="43" t="s">
        <v>40</v>
      </c>
      <c r="C39" s="44"/>
      <c r="D39" s="14">
        <f aca="true" t="shared" si="10" ref="D39:I39">SUM(D40:D48)</f>
        <v>4055101.97</v>
      </c>
      <c r="E39" s="14">
        <f t="shared" si="10"/>
        <v>2949866.96</v>
      </c>
      <c r="F39" s="14">
        <f t="shared" si="10"/>
        <v>7004968.93</v>
      </c>
      <c r="G39" s="14">
        <f t="shared" si="10"/>
        <v>6449138.39</v>
      </c>
      <c r="H39" s="14">
        <f t="shared" si="10"/>
        <v>6449138.39</v>
      </c>
      <c r="I39" s="14">
        <f t="shared" si="10"/>
        <v>555830.54</v>
      </c>
    </row>
    <row r="40" spans="2:9" ht="12.75">
      <c r="B40" s="12" t="s">
        <v>41</v>
      </c>
      <c r="C40" s="10"/>
      <c r="D40" s="14">
        <v>600000</v>
      </c>
      <c r="E40" s="15">
        <v>56996</v>
      </c>
      <c r="F40" s="14">
        <f aca="true" t="shared" si="11" ref="F40:F48">D40+E40</f>
        <v>656996</v>
      </c>
      <c r="G40" s="15">
        <v>656996</v>
      </c>
      <c r="H40" s="15">
        <v>656996</v>
      </c>
      <c r="I40" s="15">
        <f aca="true" t="shared" si="12" ref="I40:I48">F40-G40</f>
        <v>0</v>
      </c>
    </row>
    <row r="41" spans="2:9" ht="12.75">
      <c r="B41" s="12" t="s">
        <v>42</v>
      </c>
      <c r="C41" s="10"/>
      <c r="D41" s="14"/>
      <c r="E41" s="15"/>
      <c r="F41" s="14">
        <f t="shared" si="11"/>
        <v>0</v>
      </c>
      <c r="G41" s="15"/>
      <c r="H41" s="15"/>
      <c r="I41" s="15">
        <f t="shared" si="12"/>
        <v>0</v>
      </c>
    </row>
    <row r="42" spans="2:9" ht="12.75">
      <c r="B42" s="12" t="s">
        <v>43</v>
      </c>
      <c r="C42" s="10"/>
      <c r="D42" s="14"/>
      <c r="E42" s="15"/>
      <c r="F42" s="14">
        <f t="shared" si="11"/>
        <v>0</v>
      </c>
      <c r="G42" s="15"/>
      <c r="H42" s="15"/>
      <c r="I42" s="15">
        <f t="shared" si="12"/>
        <v>0</v>
      </c>
    </row>
    <row r="43" spans="2:9" ht="12.75">
      <c r="B43" s="12" t="s">
        <v>44</v>
      </c>
      <c r="C43" s="10"/>
      <c r="D43" s="14">
        <v>3455101.97</v>
      </c>
      <c r="E43" s="15">
        <v>2892870.96</v>
      </c>
      <c r="F43" s="14">
        <f t="shared" si="11"/>
        <v>6347972.93</v>
      </c>
      <c r="G43" s="15">
        <v>5792142.39</v>
      </c>
      <c r="H43" s="15">
        <v>5792142.39</v>
      </c>
      <c r="I43" s="15">
        <f t="shared" si="12"/>
        <v>555830.54</v>
      </c>
    </row>
    <row r="44" spans="2:9" ht="12.75">
      <c r="B44" s="12" t="s">
        <v>45</v>
      </c>
      <c r="C44" s="10"/>
      <c r="D44" s="14"/>
      <c r="E44" s="15"/>
      <c r="F44" s="14">
        <f t="shared" si="11"/>
        <v>0</v>
      </c>
      <c r="G44" s="15"/>
      <c r="H44" s="15"/>
      <c r="I44" s="15">
        <f t="shared" si="12"/>
        <v>0</v>
      </c>
    </row>
    <row r="45" spans="2:9" ht="12.75">
      <c r="B45" s="12" t="s">
        <v>46</v>
      </c>
      <c r="C45" s="10"/>
      <c r="D45" s="14"/>
      <c r="E45" s="15"/>
      <c r="F45" s="14">
        <f t="shared" si="11"/>
        <v>0</v>
      </c>
      <c r="G45" s="15"/>
      <c r="H45" s="15"/>
      <c r="I45" s="15">
        <f t="shared" si="12"/>
        <v>0</v>
      </c>
    </row>
    <row r="46" spans="2:9" ht="12.75">
      <c r="B46" s="12" t="s">
        <v>47</v>
      </c>
      <c r="C46" s="10"/>
      <c r="D46" s="14"/>
      <c r="E46" s="15"/>
      <c r="F46" s="14">
        <f t="shared" si="11"/>
        <v>0</v>
      </c>
      <c r="G46" s="15"/>
      <c r="H46" s="15"/>
      <c r="I46" s="15">
        <f t="shared" si="12"/>
        <v>0</v>
      </c>
    </row>
    <row r="47" spans="2:9" ht="12.75">
      <c r="B47" s="12" t="s">
        <v>48</v>
      </c>
      <c r="C47" s="10"/>
      <c r="D47" s="14"/>
      <c r="E47" s="15"/>
      <c r="F47" s="14">
        <f t="shared" si="11"/>
        <v>0</v>
      </c>
      <c r="G47" s="15"/>
      <c r="H47" s="15"/>
      <c r="I47" s="15">
        <f t="shared" si="12"/>
        <v>0</v>
      </c>
    </row>
    <row r="48" spans="2:9" ht="12.75">
      <c r="B48" s="12" t="s">
        <v>49</v>
      </c>
      <c r="C48" s="10"/>
      <c r="D48" s="14"/>
      <c r="E48" s="15"/>
      <c r="F48" s="14">
        <f t="shared" si="11"/>
        <v>0</v>
      </c>
      <c r="G48" s="15"/>
      <c r="H48" s="15"/>
      <c r="I48" s="15">
        <f t="shared" si="12"/>
        <v>0</v>
      </c>
    </row>
    <row r="49" spans="2:9" ht="12.75">
      <c r="B49" s="43" t="s">
        <v>50</v>
      </c>
      <c r="C49" s="44"/>
      <c r="D49" s="14">
        <f aca="true" t="shared" si="13" ref="D49:I49">SUM(D50:D58)</f>
        <v>2653120</v>
      </c>
      <c r="E49" s="14">
        <f t="shared" si="13"/>
        <v>-990417.27</v>
      </c>
      <c r="F49" s="14">
        <f t="shared" si="13"/>
        <v>1662702.73</v>
      </c>
      <c r="G49" s="14">
        <f t="shared" si="13"/>
        <v>1305874.0699999998</v>
      </c>
      <c r="H49" s="14">
        <f t="shared" si="13"/>
        <v>1305874.0699999998</v>
      </c>
      <c r="I49" s="14">
        <f t="shared" si="13"/>
        <v>356828.6600000001</v>
      </c>
    </row>
    <row r="50" spans="2:9" ht="12.75">
      <c r="B50" s="12" t="s">
        <v>51</v>
      </c>
      <c r="C50" s="10"/>
      <c r="D50" s="14">
        <v>200000</v>
      </c>
      <c r="E50" s="15">
        <v>452633.83</v>
      </c>
      <c r="F50" s="14">
        <f aca="true" t="shared" si="14" ref="F50:F58">D50+E50</f>
        <v>652633.8300000001</v>
      </c>
      <c r="G50" s="15">
        <v>520207.43</v>
      </c>
      <c r="H50" s="15">
        <v>520207.43</v>
      </c>
      <c r="I50" s="15">
        <f aca="true" t="shared" si="15" ref="I50:I83">F50-G50</f>
        <v>132426.40000000008</v>
      </c>
    </row>
    <row r="51" spans="2:9" ht="12.75">
      <c r="B51" s="12" t="s">
        <v>52</v>
      </c>
      <c r="C51" s="10"/>
      <c r="D51" s="14">
        <v>50000</v>
      </c>
      <c r="E51" s="15">
        <v>0</v>
      </c>
      <c r="F51" s="14">
        <f t="shared" si="14"/>
        <v>50000</v>
      </c>
      <c r="G51" s="15">
        <v>0</v>
      </c>
      <c r="H51" s="15">
        <v>0</v>
      </c>
      <c r="I51" s="15">
        <f t="shared" si="15"/>
        <v>50000</v>
      </c>
    </row>
    <row r="52" spans="2:9" ht="12.75">
      <c r="B52" s="12" t="s">
        <v>53</v>
      </c>
      <c r="C52" s="10"/>
      <c r="D52" s="14">
        <v>30000</v>
      </c>
      <c r="E52" s="15">
        <v>0</v>
      </c>
      <c r="F52" s="14">
        <f t="shared" si="14"/>
        <v>30000</v>
      </c>
      <c r="G52" s="15">
        <v>0</v>
      </c>
      <c r="H52" s="15">
        <v>0</v>
      </c>
      <c r="I52" s="15">
        <f t="shared" si="15"/>
        <v>30000</v>
      </c>
    </row>
    <row r="53" spans="2:9" ht="12.75">
      <c r="B53" s="12" t="s">
        <v>54</v>
      </c>
      <c r="C53" s="10"/>
      <c r="D53" s="14"/>
      <c r="E53" s="15"/>
      <c r="F53" s="14">
        <f t="shared" si="14"/>
        <v>0</v>
      </c>
      <c r="G53" s="15"/>
      <c r="H53" s="15"/>
      <c r="I53" s="15">
        <f t="shared" si="15"/>
        <v>0</v>
      </c>
    </row>
    <row r="54" spans="2:9" ht="12.75">
      <c r="B54" s="12" t="s">
        <v>55</v>
      </c>
      <c r="C54" s="10"/>
      <c r="D54" s="14"/>
      <c r="E54" s="15"/>
      <c r="F54" s="14">
        <f t="shared" si="14"/>
        <v>0</v>
      </c>
      <c r="G54" s="15"/>
      <c r="H54" s="15"/>
      <c r="I54" s="15">
        <f t="shared" si="15"/>
        <v>0</v>
      </c>
    </row>
    <row r="55" spans="2:9" ht="12.75">
      <c r="B55" s="12" t="s">
        <v>56</v>
      </c>
      <c r="C55" s="10"/>
      <c r="D55" s="14">
        <v>150000</v>
      </c>
      <c r="E55" s="15">
        <v>107727.4</v>
      </c>
      <c r="F55" s="14">
        <f t="shared" si="14"/>
        <v>257727.4</v>
      </c>
      <c r="G55" s="15">
        <v>113325.14</v>
      </c>
      <c r="H55" s="15">
        <v>113325.14</v>
      </c>
      <c r="I55" s="15">
        <f t="shared" si="15"/>
        <v>144402.26</v>
      </c>
    </row>
    <row r="56" spans="2:9" ht="12.75">
      <c r="B56" s="12" t="s">
        <v>57</v>
      </c>
      <c r="C56" s="10"/>
      <c r="D56" s="14"/>
      <c r="E56" s="15"/>
      <c r="F56" s="14">
        <f t="shared" si="14"/>
        <v>0</v>
      </c>
      <c r="G56" s="15"/>
      <c r="H56" s="15"/>
      <c r="I56" s="15">
        <f t="shared" si="15"/>
        <v>0</v>
      </c>
    </row>
    <row r="57" spans="2:9" ht="12.75">
      <c r="B57" s="12" t="s">
        <v>58</v>
      </c>
      <c r="C57" s="10"/>
      <c r="D57" s="14">
        <v>2223120</v>
      </c>
      <c r="E57" s="15">
        <v>-1550778.5</v>
      </c>
      <c r="F57" s="14">
        <f t="shared" si="14"/>
        <v>672341.5</v>
      </c>
      <c r="G57" s="15">
        <v>672341.5</v>
      </c>
      <c r="H57" s="15">
        <v>672341.5</v>
      </c>
      <c r="I57" s="15">
        <f t="shared" si="15"/>
        <v>0</v>
      </c>
    </row>
    <row r="58" spans="2:9" ht="12.75">
      <c r="B58" s="12" t="s">
        <v>59</v>
      </c>
      <c r="C58" s="10"/>
      <c r="D58" s="14"/>
      <c r="E58" s="15"/>
      <c r="F58" s="14">
        <f t="shared" si="14"/>
        <v>0</v>
      </c>
      <c r="G58" s="15"/>
      <c r="H58" s="15"/>
      <c r="I58" s="15">
        <f t="shared" si="15"/>
        <v>0</v>
      </c>
    </row>
    <row r="59" spans="2:9" ht="12.75">
      <c r="B59" s="2" t="s">
        <v>60</v>
      </c>
      <c r="C59" s="8"/>
      <c r="D59" s="14">
        <f>SUM(D60:D62)</f>
        <v>12802602.78</v>
      </c>
      <c r="E59" s="14">
        <f>SUM(E60:E62)</f>
        <v>221310.2899999991</v>
      </c>
      <c r="F59" s="14">
        <f>SUM(F60:F62)</f>
        <v>13023913.069999998</v>
      </c>
      <c r="G59" s="14">
        <f>SUM(G60:G62)</f>
        <v>11954484.62</v>
      </c>
      <c r="H59" s="14">
        <f>SUM(H60:H62)</f>
        <v>11954484.62</v>
      </c>
      <c r="I59" s="15">
        <f t="shared" si="15"/>
        <v>1069428.4499999993</v>
      </c>
    </row>
    <row r="60" spans="2:9" ht="12.75">
      <c r="B60" s="12" t="s">
        <v>61</v>
      </c>
      <c r="C60" s="10"/>
      <c r="D60" s="14">
        <v>380734.78</v>
      </c>
      <c r="E60" s="15">
        <v>12643178.29</v>
      </c>
      <c r="F60" s="14">
        <f>D60+E60</f>
        <v>13023913.069999998</v>
      </c>
      <c r="G60" s="15">
        <v>11954484.62</v>
      </c>
      <c r="H60" s="15">
        <v>11954484.62</v>
      </c>
      <c r="I60" s="15">
        <f t="shared" si="15"/>
        <v>1069428.4499999993</v>
      </c>
    </row>
    <row r="61" spans="2:9" ht="12.75">
      <c r="B61" s="12" t="s">
        <v>62</v>
      </c>
      <c r="C61" s="10"/>
      <c r="D61" s="14">
        <v>12421868</v>
      </c>
      <c r="E61" s="15">
        <v>-12421868</v>
      </c>
      <c r="F61" s="14">
        <f>D61+E61</f>
        <v>0</v>
      </c>
      <c r="G61" s="15">
        <v>0</v>
      </c>
      <c r="H61" s="15">
        <v>0</v>
      </c>
      <c r="I61" s="15">
        <f t="shared" si="15"/>
        <v>0</v>
      </c>
    </row>
    <row r="62" spans="2:9" ht="12.75">
      <c r="B62" s="12" t="s">
        <v>63</v>
      </c>
      <c r="C62" s="10"/>
      <c r="D62" s="14"/>
      <c r="E62" s="15"/>
      <c r="F62" s="14">
        <f>D62+E62</f>
        <v>0</v>
      </c>
      <c r="G62" s="15"/>
      <c r="H62" s="15"/>
      <c r="I62" s="15">
        <f t="shared" si="15"/>
        <v>0</v>
      </c>
    </row>
    <row r="63" spans="2:9" ht="12.75">
      <c r="B63" s="43" t="s">
        <v>64</v>
      </c>
      <c r="C63" s="44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15"/>
        <v>0</v>
      </c>
    </row>
    <row r="64" spans="2:9" ht="12.75">
      <c r="B64" s="12" t="s">
        <v>65</v>
      </c>
      <c r="C64" s="10"/>
      <c r="D64" s="14"/>
      <c r="E64" s="15"/>
      <c r="F64" s="14">
        <f aca="true" t="shared" si="16" ref="F64:F71">D64+E64</f>
        <v>0</v>
      </c>
      <c r="G64" s="15"/>
      <c r="H64" s="15"/>
      <c r="I64" s="15">
        <f t="shared" si="15"/>
        <v>0</v>
      </c>
    </row>
    <row r="65" spans="2:9" ht="12.75">
      <c r="B65" s="12" t="s">
        <v>66</v>
      </c>
      <c r="C65" s="10"/>
      <c r="D65" s="14"/>
      <c r="E65" s="15"/>
      <c r="F65" s="14">
        <f t="shared" si="16"/>
        <v>0</v>
      </c>
      <c r="G65" s="15"/>
      <c r="H65" s="15"/>
      <c r="I65" s="15">
        <f t="shared" si="15"/>
        <v>0</v>
      </c>
    </row>
    <row r="66" spans="2:9" ht="12.75">
      <c r="B66" s="12" t="s">
        <v>67</v>
      </c>
      <c r="C66" s="10"/>
      <c r="D66" s="14"/>
      <c r="E66" s="15"/>
      <c r="F66" s="14">
        <f t="shared" si="16"/>
        <v>0</v>
      </c>
      <c r="G66" s="15"/>
      <c r="H66" s="15"/>
      <c r="I66" s="15">
        <f t="shared" si="15"/>
        <v>0</v>
      </c>
    </row>
    <row r="67" spans="2:9" ht="12.75">
      <c r="B67" s="12" t="s">
        <v>68</v>
      </c>
      <c r="C67" s="10"/>
      <c r="D67" s="14"/>
      <c r="E67" s="15"/>
      <c r="F67" s="14">
        <f t="shared" si="16"/>
        <v>0</v>
      </c>
      <c r="G67" s="15"/>
      <c r="H67" s="15"/>
      <c r="I67" s="15">
        <f t="shared" si="15"/>
        <v>0</v>
      </c>
    </row>
    <row r="68" spans="2:9" ht="12.75">
      <c r="B68" s="12" t="s">
        <v>69</v>
      </c>
      <c r="C68" s="10"/>
      <c r="D68" s="14"/>
      <c r="E68" s="15"/>
      <c r="F68" s="14">
        <f t="shared" si="16"/>
        <v>0</v>
      </c>
      <c r="G68" s="15"/>
      <c r="H68" s="15"/>
      <c r="I68" s="15">
        <f t="shared" si="15"/>
        <v>0</v>
      </c>
    </row>
    <row r="69" spans="2:9" ht="12.75">
      <c r="B69" s="12" t="s">
        <v>70</v>
      </c>
      <c r="C69" s="10"/>
      <c r="D69" s="14"/>
      <c r="E69" s="15"/>
      <c r="F69" s="14">
        <f t="shared" si="16"/>
        <v>0</v>
      </c>
      <c r="G69" s="15"/>
      <c r="H69" s="15"/>
      <c r="I69" s="15">
        <f t="shared" si="15"/>
        <v>0</v>
      </c>
    </row>
    <row r="70" spans="2:9" ht="12.75">
      <c r="B70" s="12" t="s">
        <v>71</v>
      </c>
      <c r="C70" s="10"/>
      <c r="D70" s="14"/>
      <c r="E70" s="15"/>
      <c r="F70" s="14">
        <f t="shared" si="16"/>
        <v>0</v>
      </c>
      <c r="G70" s="15"/>
      <c r="H70" s="15"/>
      <c r="I70" s="15">
        <f t="shared" si="15"/>
        <v>0</v>
      </c>
    </row>
    <row r="71" spans="2:9" ht="12.75">
      <c r="B71" s="12" t="s">
        <v>72</v>
      </c>
      <c r="C71" s="10"/>
      <c r="D71" s="14"/>
      <c r="E71" s="15"/>
      <c r="F71" s="14">
        <f t="shared" si="16"/>
        <v>0</v>
      </c>
      <c r="G71" s="15"/>
      <c r="H71" s="15"/>
      <c r="I71" s="15">
        <f t="shared" si="15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15"/>
        <v>0</v>
      </c>
    </row>
    <row r="73" spans="2:9" ht="12.75">
      <c r="B73" s="12" t="s">
        <v>74</v>
      </c>
      <c r="C73" s="10"/>
      <c r="D73" s="14"/>
      <c r="E73" s="15"/>
      <c r="F73" s="14">
        <f>D73+E73</f>
        <v>0</v>
      </c>
      <c r="G73" s="15"/>
      <c r="H73" s="15"/>
      <c r="I73" s="15">
        <f t="shared" si="15"/>
        <v>0</v>
      </c>
    </row>
    <row r="74" spans="2:9" ht="12.75">
      <c r="B74" s="12" t="s">
        <v>75</v>
      </c>
      <c r="C74" s="10"/>
      <c r="D74" s="14"/>
      <c r="E74" s="15"/>
      <c r="F74" s="14">
        <f>D74+E74</f>
        <v>0</v>
      </c>
      <c r="G74" s="15"/>
      <c r="H74" s="15"/>
      <c r="I74" s="15">
        <f t="shared" si="15"/>
        <v>0</v>
      </c>
    </row>
    <row r="75" spans="2:9" ht="12.75">
      <c r="B75" s="12" t="s">
        <v>76</v>
      </c>
      <c r="C75" s="10"/>
      <c r="D75" s="14"/>
      <c r="E75" s="15"/>
      <c r="F75" s="14">
        <f>D75+E75</f>
        <v>0</v>
      </c>
      <c r="G75" s="15"/>
      <c r="H75" s="15"/>
      <c r="I75" s="15">
        <f t="shared" si="15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162012.14</v>
      </c>
      <c r="F76" s="14">
        <f>SUM(F77:F83)</f>
        <v>162012.14</v>
      </c>
      <c r="G76" s="14">
        <f>SUM(G77:G83)</f>
        <v>182062.12</v>
      </c>
      <c r="H76" s="14">
        <f>SUM(H77:H83)</f>
        <v>182062.12</v>
      </c>
      <c r="I76" s="15">
        <f t="shared" si="15"/>
        <v>-20049.97999999998</v>
      </c>
    </row>
    <row r="77" spans="2:9" ht="12.75">
      <c r="B77" s="12" t="s">
        <v>78</v>
      </c>
      <c r="C77" s="10"/>
      <c r="D77" s="14"/>
      <c r="E77" s="15"/>
      <c r="F77" s="14">
        <f aca="true" t="shared" si="17" ref="F77:F83">D77+E77</f>
        <v>0</v>
      </c>
      <c r="G77" s="15"/>
      <c r="H77" s="15"/>
      <c r="I77" s="15">
        <f t="shared" si="15"/>
        <v>0</v>
      </c>
    </row>
    <row r="78" spans="2:9" ht="12.75">
      <c r="B78" s="12" t="s">
        <v>79</v>
      </c>
      <c r="C78" s="10"/>
      <c r="D78" s="14"/>
      <c r="E78" s="15"/>
      <c r="F78" s="14">
        <f t="shared" si="17"/>
        <v>0</v>
      </c>
      <c r="G78" s="15"/>
      <c r="H78" s="15"/>
      <c r="I78" s="15">
        <f t="shared" si="15"/>
        <v>0</v>
      </c>
    </row>
    <row r="79" spans="2:9" ht="12.75">
      <c r="B79" s="12" t="s">
        <v>80</v>
      </c>
      <c r="C79" s="10"/>
      <c r="D79" s="14"/>
      <c r="E79" s="15"/>
      <c r="F79" s="14">
        <f t="shared" si="17"/>
        <v>0</v>
      </c>
      <c r="G79" s="15"/>
      <c r="H79" s="15"/>
      <c r="I79" s="15">
        <f t="shared" si="15"/>
        <v>0</v>
      </c>
    </row>
    <row r="80" spans="2:9" ht="12.75">
      <c r="B80" s="12" t="s">
        <v>81</v>
      </c>
      <c r="C80" s="10"/>
      <c r="D80" s="14"/>
      <c r="E80" s="15"/>
      <c r="F80" s="14">
        <f t="shared" si="17"/>
        <v>0</v>
      </c>
      <c r="G80" s="15"/>
      <c r="H80" s="15"/>
      <c r="I80" s="15">
        <f t="shared" si="15"/>
        <v>0</v>
      </c>
    </row>
    <row r="81" spans="2:9" ht="12.75">
      <c r="B81" s="12" t="s">
        <v>82</v>
      </c>
      <c r="C81" s="10"/>
      <c r="D81" s="14"/>
      <c r="E81" s="15"/>
      <c r="F81" s="14">
        <f t="shared" si="17"/>
        <v>0</v>
      </c>
      <c r="G81" s="15"/>
      <c r="H81" s="15"/>
      <c r="I81" s="15">
        <f t="shared" si="15"/>
        <v>0</v>
      </c>
    </row>
    <row r="82" spans="2:9" ht="12.75">
      <c r="B82" s="12" t="s">
        <v>83</v>
      </c>
      <c r="C82" s="10"/>
      <c r="D82" s="14"/>
      <c r="E82" s="15"/>
      <c r="F82" s="14">
        <f t="shared" si="17"/>
        <v>0</v>
      </c>
      <c r="G82" s="15"/>
      <c r="H82" s="15"/>
      <c r="I82" s="15">
        <f t="shared" si="15"/>
        <v>0</v>
      </c>
    </row>
    <row r="83" spans="2:9" ht="12.75">
      <c r="B83" s="12" t="s">
        <v>84</v>
      </c>
      <c r="C83" s="10"/>
      <c r="D83" s="14">
        <v>0</v>
      </c>
      <c r="E83" s="15">
        <v>162012.14</v>
      </c>
      <c r="F83" s="14">
        <f t="shared" si="17"/>
        <v>162012.14</v>
      </c>
      <c r="G83" s="15">
        <v>182062.12</v>
      </c>
      <c r="H83" s="15">
        <v>182062.12</v>
      </c>
      <c r="I83" s="15">
        <f t="shared" si="15"/>
        <v>-20049.97999999998</v>
      </c>
    </row>
    <row r="84" spans="2:9" ht="12.75">
      <c r="B84" s="27"/>
      <c r="C84" s="26"/>
      <c r="D84" s="25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8" ref="D85:I85">D86+D104+D94+D114+D124+D134+D138+D147+D151</f>
        <v>37961194</v>
      </c>
      <c r="E85" s="20">
        <f t="shared" si="18"/>
        <v>6215035.17</v>
      </c>
      <c r="F85" s="20">
        <f t="shared" si="18"/>
        <v>44176229.17</v>
      </c>
      <c r="G85" s="20">
        <f t="shared" si="18"/>
        <v>41492736.35</v>
      </c>
      <c r="H85" s="20">
        <f t="shared" si="18"/>
        <v>41492735.93</v>
      </c>
      <c r="I85" s="20">
        <f t="shared" si="18"/>
        <v>2683492.8200000003</v>
      </c>
    </row>
    <row r="86" spans="2:9" ht="12.75">
      <c r="B86" s="2" t="s">
        <v>12</v>
      </c>
      <c r="C86" s="8"/>
      <c r="D86" s="14">
        <f>SUM(D87:D93)</f>
        <v>9025002</v>
      </c>
      <c r="E86" s="14">
        <f>SUM(E87:E93)</f>
        <v>-60923.41</v>
      </c>
      <c r="F86" s="14">
        <f>SUM(F87:F93)</f>
        <v>8964078.59</v>
      </c>
      <c r="G86" s="14">
        <f>SUM(G87:G93)</f>
        <v>8145458.79</v>
      </c>
      <c r="H86" s="14">
        <f>SUM(H87:H93)</f>
        <v>8145458.79</v>
      </c>
      <c r="I86" s="15">
        <f aca="true" t="shared" si="19" ref="I86:I117">F86-G86</f>
        <v>818619.7999999998</v>
      </c>
    </row>
    <row r="87" spans="2:9" ht="12.75">
      <c r="B87" s="12" t="s">
        <v>13</v>
      </c>
      <c r="C87" s="10"/>
      <c r="D87" s="14">
        <v>6421734</v>
      </c>
      <c r="E87" s="15">
        <v>0</v>
      </c>
      <c r="F87" s="14">
        <f aca="true" t="shared" si="20" ref="F87:F93">D87+E87</f>
        <v>6421734</v>
      </c>
      <c r="G87" s="15">
        <v>6235966</v>
      </c>
      <c r="H87" s="15">
        <v>6235966</v>
      </c>
      <c r="I87" s="15">
        <f t="shared" si="19"/>
        <v>185768</v>
      </c>
    </row>
    <row r="88" spans="2:9" ht="12.75">
      <c r="B88" s="12" t="s">
        <v>14</v>
      </c>
      <c r="C88" s="10"/>
      <c r="D88" s="14"/>
      <c r="E88" s="15"/>
      <c r="F88" s="14">
        <f t="shared" si="20"/>
        <v>0</v>
      </c>
      <c r="G88" s="15"/>
      <c r="H88" s="15"/>
      <c r="I88" s="15">
        <f t="shared" si="19"/>
        <v>0</v>
      </c>
    </row>
    <row r="89" spans="2:9" ht="12.75">
      <c r="B89" s="12" t="s">
        <v>15</v>
      </c>
      <c r="C89" s="10"/>
      <c r="D89" s="14">
        <v>2030067</v>
      </c>
      <c r="E89" s="15">
        <v>-62093.41</v>
      </c>
      <c r="F89" s="14">
        <f t="shared" si="20"/>
        <v>1967973.59</v>
      </c>
      <c r="G89" s="15">
        <v>1708849.79</v>
      </c>
      <c r="H89" s="15">
        <v>1708849.79</v>
      </c>
      <c r="I89" s="15">
        <f t="shared" si="19"/>
        <v>259123.80000000005</v>
      </c>
    </row>
    <row r="90" spans="2:9" ht="12.75">
      <c r="B90" s="12" t="s">
        <v>16</v>
      </c>
      <c r="C90" s="10"/>
      <c r="D90" s="14"/>
      <c r="E90" s="15"/>
      <c r="F90" s="14">
        <f t="shared" si="20"/>
        <v>0</v>
      </c>
      <c r="G90" s="15"/>
      <c r="H90" s="15"/>
      <c r="I90" s="15">
        <f t="shared" si="19"/>
        <v>0</v>
      </c>
    </row>
    <row r="91" spans="2:9" ht="12.75">
      <c r="B91" s="12" t="s">
        <v>17</v>
      </c>
      <c r="C91" s="10"/>
      <c r="D91" s="14">
        <v>573201</v>
      </c>
      <c r="E91" s="15">
        <v>1170</v>
      </c>
      <c r="F91" s="14">
        <f t="shared" si="20"/>
        <v>574371</v>
      </c>
      <c r="G91" s="15">
        <v>200643</v>
      </c>
      <c r="H91" s="15">
        <v>200643</v>
      </c>
      <c r="I91" s="15">
        <f t="shared" si="19"/>
        <v>373728</v>
      </c>
    </row>
    <row r="92" spans="2:9" ht="12.75">
      <c r="B92" s="12" t="s">
        <v>18</v>
      </c>
      <c r="C92" s="10"/>
      <c r="D92" s="14"/>
      <c r="E92" s="15"/>
      <c r="F92" s="14">
        <f t="shared" si="20"/>
        <v>0</v>
      </c>
      <c r="G92" s="15"/>
      <c r="H92" s="15"/>
      <c r="I92" s="15">
        <f t="shared" si="19"/>
        <v>0</v>
      </c>
    </row>
    <row r="93" spans="2:9" ht="12.75">
      <c r="B93" s="12" t="s">
        <v>19</v>
      </c>
      <c r="C93" s="10"/>
      <c r="D93" s="14"/>
      <c r="E93" s="15"/>
      <c r="F93" s="14">
        <f t="shared" si="20"/>
        <v>0</v>
      </c>
      <c r="G93" s="15"/>
      <c r="H93" s="15"/>
      <c r="I93" s="15">
        <f t="shared" si="19"/>
        <v>0</v>
      </c>
    </row>
    <row r="94" spans="2:9" ht="12.75">
      <c r="B94" s="2" t="s">
        <v>20</v>
      </c>
      <c r="C94" s="8"/>
      <c r="D94" s="14">
        <f>SUM(D95:D103)</f>
        <v>3500000</v>
      </c>
      <c r="E94" s="14">
        <f>SUM(E95:E103)</f>
        <v>1655258.6600000001</v>
      </c>
      <c r="F94" s="14">
        <f>SUM(F95:F103)</f>
        <v>5155258.66</v>
      </c>
      <c r="G94" s="14">
        <f>SUM(G95:G103)</f>
        <v>5155258.66</v>
      </c>
      <c r="H94" s="14">
        <f>SUM(H95:H103)</f>
        <v>5155258.66</v>
      </c>
      <c r="I94" s="15">
        <f t="shared" si="19"/>
        <v>0</v>
      </c>
    </row>
    <row r="95" spans="2:9" ht="12.75">
      <c r="B95" s="12" t="s">
        <v>21</v>
      </c>
      <c r="C95" s="10"/>
      <c r="D95" s="14"/>
      <c r="E95" s="15"/>
      <c r="F95" s="14">
        <f aca="true" t="shared" si="21" ref="F95:F103">D95+E95</f>
        <v>0</v>
      </c>
      <c r="G95" s="15"/>
      <c r="H95" s="15"/>
      <c r="I95" s="15">
        <f t="shared" si="19"/>
        <v>0</v>
      </c>
    </row>
    <row r="96" spans="2:9" ht="12.75">
      <c r="B96" s="12" t="s">
        <v>22</v>
      </c>
      <c r="C96" s="10"/>
      <c r="D96" s="14"/>
      <c r="E96" s="15"/>
      <c r="F96" s="14">
        <f t="shared" si="21"/>
        <v>0</v>
      </c>
      <c r="G96" s="15"/>
      <c r="H96" s="15"/>
      <c r="I96" s="15">
        <f t="shared" si="19"/>
        <v>0</v>
      </c>
    </row>
    <row r="97" spans="2:9" ht="12.75">
      <c r="B97" s="12" t="s">
        <v>23</v>
      </c>
      <c r="C97" s="10"/>
      <c r="D97" s="14"/>
      <c r="E97" s="15"/>
      <c r="F97" s="14">
        <f t="shared" si="21"/>
        <v>0</v>
      </c>
      <c r="G97" s="15"/>
      <c r="H97" s="15"/>
      <c r="I97" s="15">
        <f t="shared" si="19"/>
        <v>0</v>
      </c>
    </row>
    <row r="98" spans="2:9" ht="12.75">
      <c r="B98" s="12" t="s">
        <v>24</v>
      </c>
      <c r="C98" s="10"/>
      <c r="D98" s="14">
        <v>0</v>
      </c>
      <c r="E98" s="15">
        <v>1197999.06</v>
      </c>
      <c r="F98" s="14">
        <f t="shared" si="21"/>
        <v>1197999.06</v>
      </c>
      <c r="G98" s="15">
        <v>1197999.06</v>
      </c>
      <c r="H98" s="15">
        <v>1197999.06</v>
      </c>
      <c r="I98" s="15">
        <f t="shared" si="19"/>
        <v>0</v>
      </c>
    </row>
    <row r="99" spans="2:9" ht="12.75">
      <c r="B99" s="12" t="s">
        <v>25</v>
      </c>
      <c r="C99" s="10"/>
      <c r="D99" s="14">
        <v>0</v>
      </c>
      <c r="E99" s="15">
        <v>11768.04</v>
      </c>
      <c r="F99" s="14">
        <f t="shared" si="21"/>
        <v>11768.04</v>
      </c>
      <c r="G99" s="15">
        <v>11768.04</v>
      </c>
      <c r="H99" s="15">
        <v>11768.04</v>
      </c>
      <c r="I99" s="15">
        <f t="shared" si="19"/>
        <v>0</v>
      </c>
    </row>
    <row r="100" spans="2:9" ht="12.75">
      <c r="B100" s="12" t="s">
        <v>26</v>
      </c>
      <c r="C100" s="10"/>
      <c r="D100" s="14">
        <v>3500000</v>
      </c>
      <c r="E100" s="15">
        <v>302865.6</v>
      </c>
      <c r="F100" s="14">
        <f t="shared" si="21"/>
        <v>3802865.6</v>
      </c>
      <c r="G100" s="15">
        <v>3802865.6</v>
      </c>
      <c r="H100" s="15">
        <v>3802865.6</v>
      </c>
      <c r="I100" s="15">
        <f t="shared" si="19"/>
        <v>0</v>
      </c>
    </row>
    <row r="101" spans="2:9" ht="12.75">
      <c r="B101" s="12" t="s">
        <v>27</v>
      </c>
      <c r="C101" s="10"/>
      <c r="D101" s="14">
        <v>0</v>
      </c>
      <c r="E101" s="15">
        <v>142625.96</v>
      </c>
      <c r="F101" s="14">
        <f t="shared" si="21"/>
        <v>142625.96</v>
      </c>
      <c r="G101" s="15">
        <v>142625.96</v>
      </c>
      <c r="H101" s="15">
        <v>142625.96</v>
      </c>
      <c r="I101" s="15">
        <f t="shared" si="19"/>
        <v>0</v>
      </c>
    </row>
    <row r="102" spans="2:9" ht="12.75">
      <c r="B102" s="12" t="s">
        <v>28</v>
      </c>
      <c r="C102" s="10"/>
      <c r="D102" s="14"/>
      <c r="E102" s="15"/>
      <c r="F102" s="14">
        <f t="shared" si="21"/>
        <v>0</v>
      </c>
      <c r="G102" s="15"/>
      <c r="H102" s="15"/>
      <c r="I102" s="15">
        <f t="shared" si="19"/>
        <v>0</v>
      </c>
    </row>
    <row r="103" spans="2:9" ht="12.75">
      <c r="B103" s="12" t="s">
        <v>29</v>
      </c>
      <c r="C103" s="10"/>
      <c r="D103" s="14"/>
      <c r="E103" s="15"/>
      <c r="F103" s="14">
        <f t="shared" si="21"/>
        <v>0</v>
      </c>
      <c r="G103" s="15"/>
      <c r="H103" s="15"/>
      <c r="I103" s="15">
        <f t="shared" si="19"/>
        <v>0</v>
      </c>
    </row>
    <row r="104" spans="2:9" ht="12.75">
      <c r="B104" s="2" t="s">
        <v>30</v>
      </c>
      <c r="C104" s="8"/>
      <c r="D104" s="14">
        <f>SUM(D105:D113)</f>
        <v>10036246</v>
      </c>
      <c r="E104" s="14">
        <f>SUM(E105:E113)</f>
        <v>-2992668.73</v>
      </c>
      <c r="F104" s="14">
        <f>SUM(F105:F113)</f>
        <v>7043577.2700000005</v>
      </c>
      <c r="G104" s="14">
        <f>SUM(G105:G113)</f>
        <v>7043367.27</v>
      </c>
      <c r="H104" s="14">
        <f>SUM(H105:H113)</f>
        <v>7043367.27</v>
      </c>
      <c r="I104" s="15">
        <f t="shared" si="19"/>
        <v>210.00000000093132</v>
      </c>
    </row>
    <row r="105" spans="2:9" ht="12.75">
      <c r="B105" s="12" t="s">
        <v>31</v>
      </c>
      <c r="C105" s="10"/>
      <c r="D105" s="14">
        <v>9536246</v>
      </c>
      <c r="E105" s="15">
        <v>-3319631.11</v>
      </c>
      <c r="F105" s="15">
        <f aca="true" t="shared" si="22" ref="F105:F113">D105+E105</f>
        <v>6216614.890000001</v>
      </c>
      <c r="G105" s="15">
        <v>6216614.89</v>
      </c>
      <c r="H105" s="15">
        <v>6216614.89</v>
      </c>
      <c r="I105" s="15">
        <f t="shared" si="19"/>
        <v>0</v>
      </c>
    </row>
    <row r="106" spans="2:9" ht="12.75">
      <c r="B106" s="12" t="s">
        <v>32</v>
      </c>
      <c r="C106" s="10"/>
      <c r="D106" s="14"/>
      <c r="E106" s="15"/>
      <c r="F106" s="15">
        <f t="shared" si="22"/>
        <v>0</v>
      </c>
      <c r="G106" s="15"/>
      <c r="H106" s="15"/>
      <c r="I106" s="15">
        <f t="shared" si="19"/>
        <v>0</v>
      </c>
    </row>
    <row r="107" spans="2:9" ht="12.75">
      <c r="B107" s="12" t="s">
        <v>33</v>
      </c>
      <c r="C107" s="10"/>
      <c r="D107" s="14"/>
      <c r="E107" s="15"/>
      <c r="F107" s="15">
        <f t="shared" si="22"/>
        <v>0</v>
      </c>
      <c r="G107" s="15"/>
      <c r="H107" s="15"/>
      <c r="I107" s="15">
        <f t="shared" si="19"/>
        <v>0</v>
      </c>
    </row>
    <row r="108" spans="2:9" ht="12.75">
      <c r="B108" s="12" t="s">
        <v>34</v>
      </c>
      <c r="C108" s="10"/>
      <c r="D108" s="14">
        <v>0</v>
      </c>
      <c r="E108" s="15">
        <v>210</v>
      </c>
      <c r="F108" s="15">
        <f t="shared" si="22"/>
        <v>210</v>
      </c>
      <c r="G108" s="15">
        <v>0</v>
      </c>
      <c r="H108" s="15">
        <v>0</v>
      </c>
      <c r="I108" s="15">
        <f t="shared" si="19"/>
        <v>210</v>
      </c>
    </row>
    <row r="109" spans="2:9" ht="12.75">
      <c r="B109" s="12" t="s">
        <v>35</v>
      </c>
      <c r="C109" s="10"/>
      <c r="D109" s="14">
        <v>0</v>
      </c>
      <c r="E109" s="15">
        <v>396686.38</v>
      </c>
      <c r="F109" s="15">
        <f t="shared" si="22"/>
        <v>396686.38</v>
      </c>
      <c r="G109" s="15">
        <v>396686.38</v>
      </c>
      <c r="H109" s="15">
        <v>396686.38</v>
      </c>
      <c r="I109" s="15">
        <f t="shared" si="19"/>
        <v>0</v>
      </c>
    </row>
    <row r="110" spans="2:9" ht="12.75">
      <c r="B110" s="12" t="s">
        <v>36</v>
      </c>
      <c r="C110" s="10"/>
      <c r="D110" s="14"/>
      <c r="E110" s="15"/>
      <c r="F110" s="15">
        <f t="shared" si="22"/>
        <v>0</v>
      </c>
      <c r="G110" s="15"/>
      <c r="H110" s="15"/>
      <c r="I110" s="15">
        <f t="shared" si="19"/>
        <v>0</v>
      </c>
    </row>
    <row r="111" spans="2:9" ht="12.75">
      <c r="B111" s="12" t="s">
        <v>37</v>
      </c>
      <c r="C111" s="10"/>
      <c r="D111" s="14"/>
      <c r="E111" s="15"/>
      <c r="F111" s="15">
        <f t="shared" si="22"/>
        <v>0</v>
      </c>
      <c r="G111" s="15"/>
      <c r="H111" s="15"/>
      <c r="I111" s="15">
        <f t="shared" si="19"/>
        <v>0</v>
      </c>
    </row>
    <row r="112" spans="2:9" ht="12.75">
      <c r="B112" s="12" t="s">
        <v>38</v>
      </c>
      <c r="C112" s="10"/>
      <c r="D112" s="14"/>
      <c r="E112" s="15"/>
      <c r="F112" s="15">
        <f t="shared" si="22"/>
        <v>0</v>
      </c>
      <c r="G112" s="15"/>
      <c r="H112" s="15"/>
      <c r="I112" s="15">
        <f t="shared" si="19"/>
        <v>0</v>
      </c>
    </row>
    <row r="113" spans="2:9" ht="12.75">
      <c r="B113" s="12" t="s">
        <v>39</v>
      </c>
      <c r="C113" s="10"/>
      <c r="D113" s="14">
        <v>500000</v>
      </c>
      <c r="E113" s="15">
        <v>-69934</v>
      </c>
      <c r="F113" s="15">
        <f t="shared" si="22"/>
        <v>430066</v>
      </c>
      <c r="G113" s="15">
        <v>430066</v>
      </c>
      <c r="H113" s="15">
        <v>430066</v>
      </c>
      <c r="I113" s="15">
        <f t="shared" si="19"/>
        <v>0</v>
      </c>
    </row>
    <row r="114" spans="2:9" ht="25.5" customHeight="1">
      <c r="B114" s="43" t="s">
        <v>40</v>
      </c>
      <c r="C114" s="44"/>
      <c r="D114" s="14">
        <f>SUM(D115:D123)</f>
        <v>0</v>
      </c>
      <c r="E114" s="14">
        <f>SUM(E115:E123)</f>
        <v>194413.6</v>
      </c>
      <c r="F114" s="14">
        <f>SUM(F115:F123)</f>
        <v>194413.6</v>
      </c>
      <c r="G114" s="14">
        <f>SUM(G115:G123)</f>
        <v>194413.6</v>
      </c>
      <c r="H114" s="14">
        <f>SUM(H115:H123)</f>
        <v>194413.6</v>
      </c>
      <c r="I114" s="15">
        <f t="shared" si="19"/>
        <v>0</v>
      </c>
    </row>
    <row r="115" spans="2:9" ht="12.75">
      <c r="B115" s="12" t="s">
        <v>41</v>
      </c>
      <c r="C115" s="10"/>
      <c r="D115" s="14"/>
      <c r="E115" s="15"/>
      <c r="F115" s="15">
        <f aca="true" t="shared" si="23" ref="F115:F123">D115+E115</f>
        <v>0</v>
      </c>
      <c r="G115" s="15"/>
      <c r="H115" s="15"/>
      <c r="I115" s="15">
        <f t="shared" si="19"/>
        <v>0</v>
      </c>
    </row>
    <row r="116" spans="2:9" ht="12.75">
      <c r="B116" s="12" t="s">
        <v>42</v>
      </c>
      <c r="C116" s="10"/>
      <c r="D116" s="14"/>
      <c r="E116" s="15"/>
      <c r="F116" s="15">
        <f t="shared" si="23"/>
        <v>0</v>
      </c>
      <c r="G116" s="15"/>
      <c r="H116" s="15"/>
      <c r="I116" s="15">
        <f t="shared" si="19"/>
        <v>0</v>
      </c>
    </row>
    <row r="117" spans="2:9" ht="12.75">
      <c r="B117" s="12" t="s">
        <v>43</v>
      </c>
      <c r="C117" s="10"/>
      <c r="D117" s="14"/>
      <c r="E117" s="15"/>
      <c r="F117" s="15">
        <f t="shared" si="23"/>
        <v>0</v>
      </c>
      <c r="G117" s="15"/>
      <c r="H117" s="15"/>
      <c r="I117" s="15">
        <f t="shared" si="19"/>
        <v>0</v>
      </c>
    </row>
    <row r="118" spans="2:9" ht="12.75">
      <c r="B118" s="12" t="s">
        <v>44</v>
      </c>
      <c r="C118" s="10"/>
      <c r="D118" s="14">
        <v>0</v>
      </c>
      <c r="E118" s="15">
        <v>194413.6</v>
      </c>
      <c r="F118" s="15">
        <f t="shared" si="23"/>
        <v>194413.6</v>
      </c>
      <c r="G118" s="15">
        <v>194413.6</v>
      </c>
      <c r="H118" s="15">
        <v>194413.6</v>
      </c>
      <c r="I118" s="15">
        <f aca="true" t="shared" si="24" ref="I118:I149">F118-G118</f>
        <v>0</v>
      </c>
    </row>
    <row r="119" spans="2:9" ht="12.75">
      <c r="B119" s="12" t="s">
        <v>45</v>
      </c>
      <c r="C119" s="10"/>
      <c r="D119" s="14"/>
      <c r="E119" s="15"/>
      <c r="F119" s="15">
        <f t="shared" si="23"/>
        <v>0</v>
      </c>
      <c r="G119" s="15"/>
      <c r="H119" s="15"/>
      <c r="I119" s="15">
        <f t="shared" si="24"/>
        <v>0</v>
      </c>
    </row>
    <row r="120" spans="2:9" ht="12.75">
      <c r="B120" s="12" t="s">
        <v>46</v>
      </c>
      <c r="C120" s="10"/>
      <c r="D120" s="14"/>
      <c r="E120" s="15"/>
      <c r="F120" s="15">
        <f t="shared" si="23"/>
        <v>0</v>
      </c>
      <c r="G120" s="15"/>
      <c r="H120" s="15"/>
      <c r="I120" s="15">
        <f t="shared" si="24"/>
        <v>0</v>
      </c>
    </row>
    <row r="121" spans="2:9" ht="12.75">
      <c r="B121" s="12" t="s">
        <v>47</v>
      </c>
      <c r="C121" s="10"/>
      <c r="D121" s="14"/>
      <c r="E121" s="15"/>
      <c r="F121" s="15">
        <f t="shared" si="23"/>
        <v>0</v>
      </c>
      <c r="G121" s="15"/>
      <c r="H121" s="15"/>
      <c r="I121" s="15">
        <f t="shared" si="24"/>
        <v>0</v>
      </c>
    </row>
    <row r="122" spans="2:9" ht="12.75">
      <c r="B122" s="12" t="s">
        <v>48</v>
      </c>
      <c r="C122" s="10"/>
      <c r="D122" s="14"/>
      <c r="E122" s="15"/>
      <c r="F122" s="15">
        <f t="shared" si="23"/>
        <v>0</v>
      </c>
      <c r="G122" s="15"/>
      <c r="H122" s="15"/>
      <c r="I122" s="15">
        <f t="shared" si="24"/>
        <v>0</v>
      </c>
    </row>
    <row r="123" spans="2:9" ht="12.75">
      <c r="B123" s="12" t="s">
        <v>49</v>
      </c>
      <c r="C123" s="10"/>
      <c r="D123" s="14"/>
      <c r="E123" s="15"/>
      <c r="F123" s="15">
        <f t="shared" si="23"/>
        <v>0</v>
      </c>
      <c r="G123" s="15"/>
      <c r="H123" s="15"/>
      <c r="I123" s="15">
        <f t="shared" si="24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3789873.67</v>
      </c>
      <c r="F124" s="14">
        <f>SUM(F125:F133)</f>
        <v>3789873.67</v>
      </c>
      <c r="G124" s="14">
        <f>SUM(G125:G133)</f>
        <v>3789873.67</v>
      </c>
      <c r="H124" s="14">
        <f>SUM(H125:H133)</f>
        <v>3789873.25</v>
      </c>
      <c r="I124" s="15">
        <f t="shared" si="24"/>
        <v>0</v>
      </c>
    </row>
    <row r="125" spans="2:9" ht="12.75">
      <c r="B125" s="12" t="s">
        <v>51</v>
      </c>
      <c r="C125" s="10"/>
      <c r="D125" s="14">
        <v>0</v>
      </c>
      <c r="E125" s="15">
        <v>436926.67</v>
      </c>
      <c r="F125" s="15">
        <f aca="true" t="shared" si="25" ref="F125:F133">D125+E125</f>
        <v>436926.67</v>
      </c>
      <c r="G125" s="15">
        <v>436926.67</v>
      </c>
      <c r="H125" s="15">
        <v>436926.25</v>
      </c>
      <c r="I125" s="15">
        <f t="shared" si="24"/>
        <v>0</v>
      </c>
    </row>
    <row r="126" spans="2:9" ht="12.75">
      <c r="B126" s="12" t="s">
        <v>52</v>
      </c>
      <c r="C126" s="10"/>
      <c r="D126" s="14"/>
      <c r="E126" s="15"/>
      <c r="F126" s="15">
        <f t="shared" si="25"/>
        <v>0</v>
      </c>
      <c r="G126" s="15"/>
      <c r="H126" s="15"/>
      <c r="I126" s="15">
        <f t="shared" si="24"/>
        <v>0</v>
      </c>
    </row>
    <row r="127" spans="2:9" ht="12.75">
      <c r="B127" s="12" t="s">
        <v>53</v>
      </c>
      <c r="C127" s="10"/>
      <c r="D127" s="14">
        <v>0</v>
      </c>
      <c r="E127" s="15">
        <v>57359</v>
      </c>
      <c r="F127" s="15">
        <f t="shared" si="25"/>
        <v>57359</v>
      </c>
      <c r="G127" s="15">
        <v>57359</v>
      </c>
      <c r="H127" s="15">
        <v>57359</v>
      </c>
      <c r="I127" s="15">
        <f t="shared" si="24"/>
        <v>0</v>
      </c>
    </row>
    <row r="128" spans="2:9" ht="12.75">
      <c r="B128" s="12" t="s">
        <v>54</v>
      </c>
      <c r="C128" s="10"/>
      <c r="D128" s="14">
        <v>0</v>
      </c>
      <c r="E128" s="15">
        <v>1889436</v>
      </c>
      <c r="F128" s="15">
        <f t="shared" si="25"/>
        <v>1889436</v>
      </c>
      <c r="G128" s="15">
        <v>1889436</v>
      </c>
      <c r="H128" s="15">
        <v>1889436</v>
      </c>
      <c r="I128" s="15">
        <f t="shared" si="24"/>
        <v>0</v>
      </c>
    </row>
    <row r="129" spans="2:9" ht="12.75">
      <c r="B129" s="12" t="s">
        <v>55</v>
      </c>
      <c r="C129" s="10"/>
      <c r="D129" s="14"/>
      <c r="E129" s="15"/>
      <c r="F129" s="15">
        <f t="shared" si="25"/>
        <v>0</v>
      </c>
      <c r="G129" s="15"/>
      <c r="H129" s="15"/>
      <c r="I129" s="15">
        <f t="shared" si="24"/>
        <v>0</v>
      </c>
    </row>
    <row r="130" spans="2:9" ht="12.75">
      <c r="B130" s="12" t="s">
        <v>56</v>
      </c>
      <c r="C130" s="10"/>
      <c r="D130" s="14">
        <v>0</v>
      </c>
      <c r="E130" s="15">
        <v>1406152</v>
      </c>
      <c r="F130" s="15">
        <f t="shared" si="25"/>
        <v>1406152</v>
      </c>
      <c r="G130" s="15">
        <v>1406152</v>
      </c>
      <c r="H130" s="15">
        <v>1406152</v>
      </c>
      <c r="I130" s="15">
        <f t="shared" si="24"/>
        <v>0</v>
      </c>
    </row>
    <row r="131" spans="2:9" ht="12.75">
      <c r="B131" s="12" t="s">
        <v>57</v>
      </c>
      <c r="C131" s="10"/>
      <c r="D131" s="14"/>
      <c r="E131" s="15"/>
      <c r="F131" s="15">
        <f t="shared" si="25"/>
        <v>0</v>
      </c>
      <c r="G131" s="15"/>
      <c r="H131" s="15"/>
      <c r="I131" s="15">
        <f t="shared" si="24"/>
        <v>0</v>
      </c>
    </row>
    <row r="132" spans="2:9" ht="12.75">
      <c r="B132" s="12" t="s">
        <v>58</v>
      </c>
      <c r="C132" s="10"/>
      <c r="D132" s="14"/>
      <c r="E132" s="15"/>
      <c r="F132" s="15">
        <f t="shared" si="25"/>
        <v>0</v>
      </c>
      <c r="G132" s="15"/>
      <c r="H132" s="15"/>
      <c r="I132" s="15">
        <f t="shared" si="24"/>
        <v>0</v>
      </c>
    </row>
    <row r="133" spans="2:9" ht="12.75">
      <c r="B133" s="12" t="s">
        <v>59</v>
      </c>
      <c r="C133" s="10"/>
      <c r="D133" s="14"/>
      <c r="E133" s="15"/>
      <c r="F133" s="15">
        <f t="shared" si="25"/>
        <v>0</v>
      </c>
      <c r="G133" s="15"/>
      <c r="H133" s="15"/>
      <c r="I133" s="15">
        <f t="shared" si="24"/>
        <v>0</v>
      </c>
    </row>
    <row r="134" spans="2:9" ht="12.75">
      <c r="B134" s="2" t="s">
        <v>60</v>
      </c>
      <c r="C134" s="8"/>
      <c r="D134" s="14">
        <f>SUM(D135:D137)</f>
        <v>15399946</v>
      </c>
      <c r="E134" s="14">
        <f>SUM(E135:E137)</f>
        <v>3629081.38</v>
      </c>
      <c r="F134" s="14">
        <f>SUM(F135:F137)</f>
        <v>19029027.38</v>
      </c>
      <c r="G134" s="14">
        <f>SUM(G135:G137)</f>
        <v>17164364.36</v>
      </c>
      <c r="H134" s="14">
        <f>SUM(H135:H137)</f>
        <v>17164364.36</v>
      </c>
      <c r="I134" s="15">
        <f t="shared" si="24"/>
        <v>1864663.0199999996</v>
      </c>
    </row>
    <row r="135" spans="2:9" ht="12.75">
      <c r="B135" s="12" t="s">
        <v>61</v>
      </c>
      <c r="C135" s="10"/>
      <c r="D135" s="14">
        <v>15399946</v>
      </c>
      <c r="E135" s="15">
        <v>3629081.38</v>
      </c>
      <c r="F135" s="15">
        <f>D135+E135</f>
        <v>19029027.38</v>
      </c>
      <c r="G135" s="15">
        <v>17164364.36</v>
      </c>
      <c r="H135" s="15">
        <v>17164364.36</v>
      </c>
      <c r="I135" s="15">
        <f t="shared" si="24"/>
        <v>1864663.0199999996</v>
      </c>
    </row>
    <row r="136" spans="2:9" ht="12.75">
      <c r="B136" s="12" t="s">
        <v>62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24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24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24"/>
        <v>0</v>
      </c>
    </row>
    <row r="139" spans="2:9" ht="12.75">
      <c r="B139" s="12" t="s">
        <v>65</v>
      </c>
      <c r="C139" s="10"/>
      <c r="D139" s="14"/>
      <c r="E139" s="15"/>
      <c r="F139" s="15">
        <f aca="true" t="shared" si="26" ref="F139:F146">D139+E139</f>
        <v>0</v>
      </c>
      <c r="G139" s="15"/>
      <c r="H139" s="15"/>
      <c r="I139" s="15">
        <f t="shared" si="24"/>
        <v>0</v>
      </c>
    </row>
    <row r="140" spans="2:9" ht="12.75">
      <c r="B140" s="12" t="s">
        <v>66</v>
      </c>
      <c r="C140" s="10"/>
      <c r="D140" s="14"/>
      <c r="E140" s="15"/>
      <c r="F140" s="15">
        <f t="shared" si="26"/>
        <v>0</v>
      </c>
      <c r="G140" s="15"/>
      <c r="H140" s="15"/>
      <c r="I140" s="15">
        <f t="shared" si="24"/>
        <v>0</v>
      </c>
    </row>
    <row r="141" spans="2:9" ht="12.75">
      <c r="B141" s="12" t="s">
        <v>67</v>
      </c>
      <c r="C141" s="10"/>
      <c r="D141" s="14"/>
      <c r="E141" s="15"/>
      <c r="F141" s="15">
        <f t="shared" si="26"/>
        <v>0</v>
      </c>
      <c r="G141" s="15"/>
      <c r="H141" s="15"/>
      <c r="I141" s="15">
        <f t="shared" si="24"/>
        <v>0</v>
      </c>
    </row>
    <row r="142" spans="2:9" ht="12.75">
      <c r="B142" s="12" t="s">
        <v>68</v>
      </c>
      <c r="C142" s="10"/>
      <c r="D142" s="14"/>
      <c r="E142" s="15"/>
      <c r="F142" s="15">
        <f t="shared" si="26"/>
        <v>0</v>
      </c>
      <c r="G142" s="15"/>
      <c r="H142" s="15"/>
      <c r="I142" s="15">
        <f t="shared" si="24"/>
        <v>0</v>
      </c>
    </row>
    <row r="143" spans="2:9" ht="12.75">
      <c r="B143" s="12" t="s">
        <v>69</v>
      </c>
      <c r="C143" s="10"/>
      <c r="D143" s="14"/>
      <c r="E143" s="15"/>
      <c r="F143" s="15">
        <f t="shared" si="26"/>
        <v>0</v>
      </c>
      <c r="G143" s="15"/>
      <c r="H143" s="15"/>
      <c r="I143" s="15">
        <f t="shared" si="24"/>
        <v>0</v>
      </c>
    </row>
    <row r="144" spans="2:9" ht="12.75">
      <c r="B144" s="12" t="s">
        <v>70</v>
      </c>
      <c r="C144" s="10"/>
      <c r="D144" s="14"/>
      <c r="E144" s="15"/>
      <c r="F144" s="15">
        <f t="shared" si="26"/>
        <v>0</v>
      </c>
      <c r="G144" s="15"/>
      <c r="H144" s="15"/>
      <c r="I144" s="15">
        <f t="shared" si="24"/>
        <v>0</v>
      </c>
    </row>
    <row r="145" spans="2:9" ht="12.75">
      <c r="B145" s="12" t="s">
        <v>71</v>
      </c>
      <c r="C145" s="10"/>
      <c r="D145" s="14"/>
      <c r="E145" s="15"/>
      <c r="F145" s="15">
        <f t="shared" si="26"/>
        <v>0</v>
      </c>
      <c r="G145" s="15"/>
      <c r="H145" s="15"/>
      <c r="I145" s="15">
        <f t="shared" si="24"/>
        <v>0</v>
      </c>
    </row>
    <row r="146" spans="2:9" ht="12.75">
      <c r="B146" s="12" t="s">
        <v>72</v>
      </c>
      <c r="C146" s="10"/>
      <c r="D146" s="14"/>
      <c r="E146" s="15"/>
      <c r="F146" s="15">
        <f t="shared" si="26"/>
        <v>0</v>
      </c>
      <c r="G146" s="15"/>
      <c r="H146" s="15"/>
      <c r="I146" s="15">
        <f t="shared" si="24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24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24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24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27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27"/>
        <v>0</v>
      </c>
    </row>
    <row r="152" spans="2:9" ht="12.75">
      <c r="B152" s="12" t="s">
        <v>78</v>
      </c>
      <c r="C152" s="10"/>
      <c r="D152" s="14"/>
      <c r="E152" s="15"/>
      <c r="F152" s="15">
        <f aca="true" t="shared" si="28" ref="F152:F158">D152+E152</f>
        <v>0</v>
      </c>
      <c r="G152" s="15"/>
      <c r="H152" s="15"/>
      <c r="I152" s="15">
        <f t="shared" si="27"/>
        <v>0</v>
      </c>
    </row>
    <row r="153" spans="2:9" ht="12.75">
      <c r="B153" s="12" t="s">
        <v>79</v>
      </c>
      <c r="C153" s="10"/>
      <c r="D153" s="14"/>
      <c r="E153" s="15"/>
      <c r="F153" s="15">
        <f t="shared" si="28"/>
        <v>0</v>
      </c>
      <c r="G153" s="15"/>
      <c r="H153" s="15"/>
      <c r="I153" s="15">
        <f t="shared" si="27"/>
        <v>0</v>
      </c>
    </row>
    <row r="154" spans="2:9" ht="12.75">
      <c r="B154" s="12" t="s">
        <v>80</v>
      </c>
      <c r="C154" s="10"/>
      <c r="D154" s="14"/>
      <c r="E154" s="15"/>
      <c r="F154" s="15">
        <f t="shared" si="28"/>
        <v>0</v>
      </c>
      <c r="G154" s="15"/>
      <c r="H154" s="15"/>
      <c r="I154" s="15">
        <f t="shared" si="27"/>
        <v>0</v>
      </c>
    </row>
    <row r="155" spans="2:9" ht="12.75">
      <c r="B155" s="12" t="s">
        <v>81</v>
      </c>
      <c r="C155" s="10"/>
      <c r="D155" s="14"/>
      <c r="E155" s="15"/>
      <c r="F155" s="15">
        <f t="shared" si="28"/>
        <v>0</v>
      </c>
      <c r="G155" s="15"/>
      <c r="H155" s="15"/>
      <c r="I155" s="15">
        <f t="shared" si="27"/>
        <v>0</v>
      </c>
    </row>
    <row r="156" spans="2:9" ht="12.75">
      <c r="B156" s="12" t="s">
        <v>82</v>
      </c>
      <c r="C156" s="10"/>
      <c r="D156" s="14"/>
      <c r="E156" s="15"/>
      <c r="F156" s="15">
        <f t="shared" si="28"/>
        <v>0</v>
      </c>
      <c r="G156" s="15"/>
      <c r="H156" s="15"/>
      <c r="I156" s="15">
        <f t="shared" si="27"/>
        <v>0</v>
      </c>
    </row>
    <row r="157" spans="2:9" ht="12.75">
      <c r="B157" s="12" t="s">
        <v>83</v>
      </c>
      <c r="C157" s="10"/>
      <c r="D157" s="14"/>
      <c r="E157" s="15"/>
      <c r="F157" s="15">
        <f t="shared" si="28"/>
        <v>0</v>
      </c>
      <c r="G157" s="15"/>
      <c r="H157" s="15"/>
      <c r="I157" s="15">
        <f t="shared" si="27"/>
        <v>0</v>
      </c>
    </row>
    <row r="158" spans="2:9" ht="12.75">
      <c r="B158" s="12" t="s">
        <v>84</v>
      </c>
      <c r="C158" s="10"/>
      <c r="D158" s="14"/>
      <c r="E158" s="15"/>
      <c r="F158" s="15">
        <f t="shared" si="28"/>
        <v>0</v>
      </c>
      <c r="G158" s="15"/>
      <c r="H158" s="15"/>
      <c r="I158" s="15">
        <f t="shared" si="27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9" ref="D160:I160">D10+D85</f>
        <v>90966569.75</v>
      </c>
      <c r="E160" s="13">
        <f t="shared" si="29"/>
        <v>10293698.52</v>
      </c>
      <c r="F160" s="13">
        <f t="shared" si="29"/>
        <v>101260268.27000001</v>
      </c>
      <c r="G160" s="13">
        <f t="shared" si="29"/>
        <v>93598438.81</v>
      </c>
      <c r="H160" s="13">
        <f t="shared" si="29"/>
        <v>93598438.06</v>
      </c>
      <c r="I160" s="13">
        <f t="shared" si="29"/>
        <v>7661829.460000001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  <row r="162" spans="2:9" ht="12.75">
      <c r="B162" s="39" t="s">
        <v>88</v>
      </c>
      <c r="C162" s="39"/>
      <c r="D162" s="39"/>
      <c r="E162" s="39"/>
      <c r="F162" s="39"/>
      <c r="G162" s="39"/>
      <c r="H162" s="39"/>
      <c r="I162" s="39"/>
    </row>
    <row r="163" spans="2:9" ht="29.25" customHeight="1">
      <c r="B163" s="39"/>
      <c r="C163" s="39"/>
      <c r="D163" s="39"/>
      <c r="E163" s="39"/>
      <c r="F163" s="39"/>
      <c r="G163" s="39"/>
      <c r="H163" s="39"/>
      <c r="I163" s="39"/>
    </row>
    <row r="164" spans="2:9" ht="6" customHeight="1">
      <c r="B164" s="21"/>
      <c r="C164" s="21"/>
      <c r="D164" s="22"/>
      <c r="E164" s="22"/>
      <c r="F164" s="21"/>
      <c r="G164" s="23"/>
      <c r="H164" s="23"/>
      <c r="I164" s="23"/>
    </row>
    <row r="165" ht="15" customHeight="1"/>
    <row r="166" spans="3:9" ht="12.75">
      <c r="C166" s="37" t="s">
        <v>98</v>
      </c>
      <c r="D166" s="60" t="s">
        <v>99</v>
      </c>
      <c r="E166" s="40"/>
      <c r="F166" s="29"/>
      <c r="G166" s="60" t="s">
        <v>102</v>
      </c>
      <c r="H166" s="40"/>
      <c r="I166" s="40"/>
    </row>
    <row r="167" spans="3:9" ht="12.75">
      <c r="C167" s="38" t="s">
        <v>100</v>
      </c>
      <c r="D167" s="41" t="s">
        <v>101</v>
      </c>
      <c r="E167" s="41"/>
      <c r="F167" s="28"/>
      <c r="G167" s="61" t="s">
        <v>103</v>
      </c>
      <c r="H167" s="42"/>
      <c r="I167" s="42"/>
    </row>
  </sheetData>
  <sheetProtection/>
  <mergeCells count="17">
    <mergeCell ref="B7:C9"/>
    <mergeCell ref="I7:I9"/>
    <mergeCell ref="B2:I2"/>
    <mergeCell ref="B3:I3"/>
    <mergeCell ref="B4:I4"/>
    <mergeCell ref="B5:I5"/>
    <mergeCell ref="B6:I6"/>
    <mergeCell ref="D7:H8"/>
    <mergeCell ref="B162:I163"/>
    <mergeCell ref="D166:E166"/>
    <mergeCell ref="G166:I166"/>
    <mergeCell ref="D167:E167"/>
    <mergeCell ref="G167:I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2021-01-12T00:42:00Z</cp:lastPrinted>
  <dcterms:created xsi:type="dcterms:W3CDTF">2016-10-11T20:25:15Z</dcterms:created>
  <dcterms:modified xsi:type="dcterms:W3CDTF">2021-01-12T01:20:03Z</dcterms:modified>
  <cp:category/>
  <cp:version/>
  <cp:contentType/>
  <cp:contentStatus/>
</cp:coreProperties>
</file>