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6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definedNames>
    <definedName name="_xlnm.Print_Area" localSheetId="8">'SEPTIEMBRE'!$A$1:$I$167</definedName>
    <definedName name="_xlnm.Print_Titles" localSheetId="3">'ABRIL'!$2:$9</definedName>
    <definedName name="_xlnm.Print_Titles" localSheetId="7">'AGOSTO'!$2:$9</definedName>
    <definedName name="_xlnm.Print_Titles" localSheetId="0">'ENERO'!$1:$8</definedName>
    <definedName name="_xlnm.Print_Titles" localSheetId="1">'FEBRERO'!$2:$9</definedName>
    <definedName name="_xlnm.Print_Titles" localSheetId="6">'JULIO'!$2:$9</definedName>
    <definedName name="_xlnm.Print_Titles" localSheetId="5">'JUNIO'!$2:$9</definedName>
    <definedName name="_xlnm.Print_Titles" localSheetId="2">'MARZO'!$2:$9</definedName>
    <definedName name="_xlnm.Print_Titles" localSheetId="4">'MAYO'!$2:$9</definedName>
    <definedName name="_xlnm.Print_Titles" localSheetId="8">'SEPTIEMBRE'!$2:$9</definedName>
  </definedNames>
  <calcPr fullCalcOnLoad="1"/>
</workbook>
</file>

<file path=xl/sharedStrings.xml><?xml version="1.0" encoding="utf-8"?>
<sst xmlns="http://schemas.openxmlformats.org/spreadsheetml/2006/main" count="1521" uniqueCount="109">
  <si>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</si>
  <si>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</si>
  <si>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</si>
  <si>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</si>
  <si>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</si>
  <si>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</si>
  <si>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</si>
  <si>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</si>
  <si>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</si>
  <si>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</si>
  <si>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</si>
  <si>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</si>
  <si>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</si>
  <si>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</si>
  <si>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</si>
  <si>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</si>
  <si>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</si>
  <si>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</si>
  <si>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</si>
  <si>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</si>
  <si>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</si>
  <si>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</si>
  <si>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</si>
  <si>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</si>
  <si>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</si>
  <si>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</si>
  <si>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</si>
  <si>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</si>
  <si>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</si>
  <si>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</si>
  <si>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</si>
  <si>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</si>
  <si>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</si>
  <si>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</si>
  <si>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</si>
  <si>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</si>
  <si>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</si>
  <si>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</si>
  <si>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</si>
  <si>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</si>
  <si>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</si>
  <si>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</si>
  <si>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</si>
  <si>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</si>
  <si>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</si>
  <si>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</si>
  <si>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</si>
  <si>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</si>
  <si>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</si>
  <si>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</si>
  <si>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</si>
  <si>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</si>
  <si>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</si>
  <si>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</si>
  <si>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</si>
  <si>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</si>
  <si>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</si>
  <si>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</si>
  <si>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</si>
  <si>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</si>
  <si>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</si>
  <si>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</si>
  <si>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</si>
  <si>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</si>
  <si>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</si>
  <si>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</si>
  <si>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</si>
  <si>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</si>
  <si>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</si>
  <si>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</si>
  <si>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</si>
  <si>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</si>
  <si>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</si>
  <si>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</si>
  <si>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</si>
  <si>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</si>
  <si>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</si>
  <si>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</si>
  <si>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</si>
  <si>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</si>
  <si>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</si>
  <si>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</si>
  <si>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</si>
  <si>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</si>
  <si>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</si>
  <si>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</si>
  <si>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</si>
  <si>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</si>
  <si>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2020 (b)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</si>
  <si>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</si>
  <si>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</si>
  <si>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</si>
  <si>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</si>
  <si>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</si>
  <si>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</si>
  <si>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</si>
  <si>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</si>
  <si>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</si>
  <si>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</si>
  <si>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</si>
  <si>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</si>
  <si>
    <t>Del 1 de Enero al 31 de Agosto de 2020 (b)</t>
  </si>
  <si>
    <t>Del 1 de Enero al 31 de Julio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</si>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</sst>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63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indent="3"/>
    </xf>
    <xf numFmtId="164" fontId="44" fillId="0" borderId="16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5" xfId="0" applyNumberFormat="1" applyFont="1" applyBorder="1" applyAlignment="1">
      <alignment horizontal="right" vertical="center"/>
    </xf>
    <xf numFmtId="164" fontId="45" fillId="0" borderId="17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4" fontId="46" fillId="0" borderId="0" xfId="49" applyFont="1" applyAlignment="1">
      <alignment/>
    </xf>
    <xf numFmtId="44" fontId="47" fillId="0" borderId="0" xfId="49" applyFont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 horizontal="center" wrapText="1"/>
    </xf>
    <xf numFmtId="44" fontId="49" fillId="34" borderId="0" xfId="49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164" fontId="45" fillId="0" borderId="21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44" fontId="49" fillId="34" borderId="0" xfId="49" applyFont="1" applyFill="1" applyAlignment="1">
      <alignment horizontal="center" wrapText="1"/>
    </xf>
    <xf numFmtId="0" fontId="49" fillId="34" borderId="0" xfId="0" applyFont="1" applyFill="1" applyAlignment="1">
      <alignment horizontal="center" wrapText="1"/>
    </xf>
    <xf numFmtId="0" fontId="49" fillId="34" borderId="0" xfId="0" applyFont="1" applyFill="1" applyAlignment="1">
      <alignment horizontal="center" wrapText="1"/>
    </xf>
    <xf numFmtId="44" fontId="49" fillId="34" borderId="0" xfId="49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4" fontId="49" fillId="34" borderId="0" xfId="49" applyFont="1" applyFill="1" applyAlignment="1">
      <alignment horizontal="center" wrapText="1"/>
    </xf>
    <xf numFmtId="0" fontId="49" fillId="34" borderId="0" xfId="0" applyFont="1" applyFill="1" applyAlignment="1">
      <alignment horizontal="center" wrapText="1"/>
    </xf>
    <xf numFmtId="44" fontId="49" fillId="34" borderId="0" xfId="49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44" fontId="49" fillId="34" borderId="0" xfId="49" applyFont="1" applyFill="1" applyAlignment="1">
      <alignment horizontal="center" wrapText="1"/>
    </xf>
    <xf numFmtId="44" fontId="50" fillId="34" borderId="0" xfId="49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0" fillId="34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wrapText="1"/>
    </xf>
    <xf numFmtId="0" fontId="26" fillId="34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4" fontId="26" fillId="34" borderId="0" xfId="0" applyNumberFormat="1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7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/>
    </xf>
    <xf numFmtId="0" fontId="27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695325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704850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1</xdr:col>
      <xdr:colOff>723900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1</xdr:col>
      <xdr:colOff>695325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695325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685800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685800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647700</xdr:colOff>
      <xdr:row>5</xdr:row>
      <xdr:rowOff>133350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285750" y="20002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2.75">
      <c r="B1" s="53" t="s">
        <v>87</v>
      </c>
      <c r="C1" s="62"/>
      <c r="D1" s="62"/>
      <c r="E1" s="62"/>
      <c r="F1" s="62"/>
      <c r="G1" s="62"/>
      <c r="H1" s="62"/>
      <c r="I1" s="63"/>
    </row>
    <row r="2" spans="2:9" ht="12.75">
      <c r="B2" s="55" t="s">
        <v>0</v>
      </c>
      <c r="C2" s="64"/>
      <c r="D2" s="64"/>
      <c r="E2" s="64"/>
      <c r="F2" s="64"/>
      <c r="G2" s="64"/>
      <c r="H2" s="64"/>
      <c r="I2" s="65"/>
    </row>
    <row r="3" spans="2:9" ht="12.75">
      <c r="B3" s="55" t="s">
        <v>1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88</v>
      </c>
      <c r="C4" s="64"/>
      <c r="D4" s="64"/>
      <c r="E4" s="64"/>
      <c r="F4" s="64"/>
      <c r="G4" s="64"/>
      <c r="H4" s="64"/>
      <c r="I4" s="65"/>
    </row>
    <row r="5" spans="2:9" ht="13.5" thickBot="1">
      <c r="B5" s="57" t="s">
        <v>2</v>
      </c>
      <c r="C5" s="66"/>
      <c r="D5" s="66"/>
      <c r="E5" s="66"/>
      <c r="F5" s="66"/>
      <c r="G5" s="66"/>
      <c r="H5" s="66"/>
      <c r="I5" s="67"/>
    </row>
    <row r="6" spans="2:9" ht="12.75" customHeight="1">
      <c r="B6" s="53" t="s">
        <v>3</v>
      </c>
      <c r="C6" s="54"/>
      <c r="D6" s="53" t="s">
        <v>4</v>
      </c>
      <c r="E6" s="62"/>
      <c r="F6" s="62"/>
      <c r="G6" s="62"/>
      <c r="H6" s="54"/>
      <c r="I6" s="59" t="s">
        <v>5</v>
      </c>
    </row>
    <row r="7" spans="2:9" ht="1.5" customHeight="1" thickBot="1">
      <c r="B7" s="55"/>
      <c r="C7" s="56"/>
      <c r="D7" s="57"/>
      <c r="E7" s="66"/>
      <c r="F7" s="66"/>
      <c r="G7" s="66"/>
      <c r="H7" s="58"/>
      <c r="I7" s="60"/>
    </row>
    <row r="8" spans="2:9" ht="27" customHeight="1" thickBot="1">
      <c r="B8" s="57"/>
      <c r="C8" s="58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61"/>
    </row>
    <row r="9" spans="2:9" ht="12.75">
      <c r="B9" s="7" t="s">
        <v>11</v>
      </c>
      <c r="C9" s="8"/>
      <c r="D9" s="14">
        <f aca="true" t="shared" si="0" ref="D9:I9">D10+D18+D28+D38+D48+D58+D71+D75+D62</f>
        <v>53040476.75</v>
      </c>
      <c r="E9" s="14">
        <f t="shared" si="0"/>
        <v>287486.09</v>
      </c>
      <c r="F9" s="14">
        <f t="shared" si="0"/>
        <v>53327962.84</v>
      </c>
      <c r="G9" s="14">
        <f t="shared" si="0"/>
        <v>2147208.2600000002</v>
      </c>
      <c r="H9" s="14">
        <f t="shared" si="0"/>
        <v>2147208.2600000002</v>
      </c>
      <c r="I9" s="14">
        <f t="shared" si="0"/>
        <v>51180754.58</v>
      </c>
    </row>
    <row r="10" spans="2:9" ht="12.75">
      <c r="B10" s="3" t="s">
        <v>12</v>
      </c>
      <c r="C10" s="9"/>
      <c r="D10" s="15">
        <f aca="true" t="shared" si="1" ref="D10:I10">SUM(D11:D17)</f>
        <v>26419652</v>
      </c>
      <c r="E10" s="15">
        <f t="shared" si="1"/>
        <v>0</v>
      </c>
      <c r="F10" s="15">
        <f t="shared" si="1"/>
        <v>26419652</v>
      </c>
      <c r="G10" s="15">
        <f t="shared" si="1"/>
        <v>1539969.35</v>
      </c>
      <c r="H10" s="15">
        <f t="shared" si="1"/>
        <v>1539969.35</v>
      </c>
      <c r="I10" s="15">
        <f t="shared" si="1"/>
        <v>24879682.650000002</v>
      </c>
    </row>
    <row r="11" spans="2:9" ht="12.75">
      <c r="B11" s="13" t="s">
        <v>13</v>
      </c>
      <c r="C11" s="11"/>
      <c r="D11" s="15">
        <v>15328940</v>
      </c>
      <c r="E11" s="16">
        <v>0</v>
      </c>
      <c r="F11" s="16">
        <f>D11+E11</f>
        <v>15328940</v>
      </c>
      <c r="G11" s="16">
        <v>1301442</v>
      </c>
      <c r="H11" s="16">
        <v>1301442</v>
      </c>
      <c r="I11" s="16">
        <f>F11-G11</f>
        <v>14027498</v>
      </c>
    </row>
    <row r="12" spans="2:9" ht="12.75">
      <c r="B12" s="13" t="s">
        <v>14</v>
      </c>
      <c r="C12" s="11"/>
      <c r="D12" s="15">
        <v>1096369</v>
      </c>
      <c r="E12" s="16">
        <v>-2712</v>
      </c>
      <c r="F12" s="16">
        <f aca="true" t="shared" si="2" ref="F12:F17">D12+E12</f>
        <v>1093657</v>
      </c>
      <c r="G12" s="16">
        <v>45840</v>
      </c>
      <c r="H12" s="16">
        <v>45840</v>
      </c>
      <c r="I12" s="16">
        <f aca="true" t="shared" si="3" ref="I12:I17">F12-G12</f>
        <v>1047817</v>
      </c>
    </row>
    <row r="13" spans="2:9" ht="12.75">
      <c r="B13" s="13" t="s">
        <v>15</v>
      </c>
      <c r="C13" s="11"/>
      <c r="D13" s="15">
        <v>6909137</v>
      </c>
      <c r="E13" s="16">
        <v>-50000</v>
      </c>
      <c r="F13" s="16">
        <f t="shared" si="2"/>
        <v>6859137</v>
      </c>
      <c r="G13" s="16">
        <v>79250.33</v>
      </c>
      <c r="H13" s="16">
        <v>79250.33</v>
      </c>
      <c r="I13" s="16">
        <f t="shared" si="3"/>
        <v>6779886.67</v>
      </c>
    </row>
    <row r="14" spans="2:9" ht="12.75">
      <c r="B14" s="13" t="s">
        <v>16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17</v>
      </c>
      <c r="C15" s="11"/>
      <c r="D15" s="15">
        <v>3085206</v>
      </c>
      <c r="E15" s="16">
        <v>52712</v>
      </c>
      <c r="F15" s="16">
        <f t="shared" si="2"/>
        <v>3137918</v>
      </c>
      <c r="G15" s="16">
        <v>113437.02</v>
      </c>
      <c r="H15" s="16">
        <v>113437.02</v>
      </c>
      <c r="I15" s="16">
        <f t="shared" si="3"/>
        <v>3024480.98</v>
      </c>
    </row>
    <row r="16" spans="2:9" ht="12.75">
      <c r="B16" s="13" t="s">
        <v>18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19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3" t="s">
        <v>20</v>
      </c>
      <c r="C18" s="9"/>
      <c r="D18" s="15">
        <f aca="true" t="shared" si="4" ref="D18:I18">SUM(D19:D27)</f>
        <v>2820000</v>
      </c>
      <c r="E18" s="15">
        <f t="shared" si="4"/>
        <v>0</v>
      </c>
      <c r="F18" s="15">
        <f t="shared" si="4"/>
        <v>2820000</v>
      </c>
      <c r="G18" s="15">
        <f t="shared" si="4"/>
        <v>184915.2</v>
      </c>
      <c r="H18" s="15">
        <f t="shared" si="4"/>
        <v>184915.2</v>
      </c>
      <c r="I18" s="15">
        <f t="shared" si="4"/>
        <v>2635084.8</v>
      </c>
    </row>
    <row r="19" spans="2:9" ht="12.75">
      <c r="B19" s="13" t="s">
        <v>21</v>
      </c>
      <c r="C19" s="11"/>
      <c r="D19" s="15">
        <v>660000</v>
      </c>
      <c r="E19" s="16">
        <v>0</v>
      </c>
      <c r="F19" s="15">
        <f aca="true" t="shared" si="5" ref="F19:F27">D19+E19</f>
        <v>660000</v>
      </c>
      <c r="G19" s="16">
        <v>179359.2</v>
      </c>
      <c r="H19" s="16">
        <v>179359.2</v>
      </c>
      <c r="I19" s="16">
        <f>F19-G19</f>
        <v>480640.8</v>
      </c>
    </row>
    <row r="20" spans="2:9" ht="12.75">
      <c r="B20" s="13" t="s">
        <v>22</v>
      </c>
      <c r="C20" s="11"/>
      <c r="D20" s="15">
        <v>10000</v>
      </c>
      <c r="E20" s="16">
        <v>0</v>
      </c>
      <c r="F20" s="15">
        <f t="shared" si="5"/>
        <v>10000</v>
      </c>
      <c r="G20" s="16">
        <v>800</v>
      </c>
      <c r="H20" s="16">
        <v>800</v>
      </c>
      <c r="I20" s="16">
        <f aca="true" t="shared" si="6" ref="I20:I82">F20-G20</f>
        <v>9200</v>
      </c>
    </row>
    <row r="21" spans="2:9" ht="12.75">
      <c r="B21" s="13" t="s">
        <v>23</v>
      </c>
      <c r="C21" s="11"/>
      <c r="D21" s="15"/>
      <c r="E21" s="16"/>
      <c r="F21" s="15">
        <f t="shared" si="5"/>
        <v>0</v>
      </c>
      <c r="G21" s="16"/>
      <c r="H21" s="16"/>
      <c r="I21" s="16">
        <f t="shared" si="6"/>
        <v>0</v>
      </c>
    </row>
    <row r="22" spans="2:9" ht="12.75">
      <c r="B22" s="13" t="s">
        <v>24</v>
      </c>
      <c r="C22" s="11"/>
      <c r="D22" s="15">
        <v>500000</v>
      </c>
      <c r="E22" s="16">
        <v>0</v>
      </c>
      <c r="F22" s="15">
        <f t="shared" si="5"/>
        <v>500000</v>
      </c>
      <c r="G22" s="16">
        <v>0</v>
      </c>
      <c r="H22" s="16">
        <v>0</v>
      </c>
      <c r="I22" s="16">
        <f t="shared" si="6"/>
        <v>500000</v>
      </c>
    </row>
    <row r="23" spans="2:9" ht="12.75">
      <c r="B23" s="13" t="s">
        <v>25</v>
      </c>
      <c r="C23" s="11"/>
      <c r="D23" s="15">
        <v>250000</v>
      </c>
      <c r="E23" s="16">
        <v>0</v>
      </c>
      <c r="F23" s="15">
        <f t="shared" si="5"/>
        <v>250000</v>
      </c>
      <c r="G23" s="16">
        <v>0</v>
      </c>
      <c r="H23" s="16">
        <v>0</v>
      </c>
      <c r="I23" s="16">
        <f t="shared" si="6"/>
        <v>250000</v>
      </c>
    </row>
    <row r="24" spans="2:9" ht="12.75">
      <c r="B24" s="13" t="s">
        <v>26</v>
      </c>
      <c r="C24" s="11"/>
      <c r="D24" s="15">
        <v>800000</v>
      </c>
      <c r="E24" s="16">
        <v>0</v>
      </c>
      <c r="F24" s="15">
        <f t="shared" si="5"/>
        <v>800000</v>
      </c>
      <c r="G24" s="16">
        <v>0</v>
      </c>
      <c r="H24" s="16">
        <v>0</v>
      </c>
      <c r="I24" s="16">
        <f t="shared" si="6"/>
        <v>800000</v>
      </c>
    </row>
    <row r="25" spans="2:9" ht="12.75">
      <c r="B25" s="13" t="s">
        <v>27</v>
      </c>
      <c r="C25" s="11"/>
      <c r="D25" s="15">
        <v>100000</v>
      </c>
      <c r="E25" s="16">
        <v>0</v>
      </c>
      <c r="F25" s="15">
        <f t="shared" si="5"/>
        <v>100000</v>
      </c>
      <c r="G25" s="16">
        <v>0</v>
      </c>
      <c r="H25" s="16">
        <v>0</v>
      </c>
      <c r="I25" s="16">
        <f t="shared" si="6"/>
        <v>100000</v>
      </c>
    </row>
    <row r="26" spans="2:9" ht="12.75">
      <c r="B26" s="13" t="s">
        <v>28</v>
      </c>
      <c r="C26" s="11"/>
      <c r="D26" s="15">
        <v>50000</v>
      </c>
      <c r="E26" s="16">
        <v>0</v>
      </c>
      <c r="F26" s="15">
        <f t="shared" si="5"/>
        <v>50000</v>
      </c>
      <c r="G26" s="16">
        <v>0</v>
      </c>
      <c r="H26" s="16">
        <v>0</v>
      </c>
      <c r="I26" s="16">
        <f t="shared" si="6"/>
        <v>50000</v>
      </c>
    </row>
    <row r="27" spans="2:9" ht="12.75">
      <c r="B27" s="13" t="s">
        <v>29</v>
      </c>
      <c r="C27" s="11"/>
      <c r="D27" s="15">
        <v>450000</v>
      </c>
      <c r="E27" s="16">
        <v>0</v>
      </c>
      <c r="F27" s="15">
        <f t="shared" si="5"/>
        <v>450000</v>
      </c>
      <c r="G27" s="16">
        <v>4756</v>
      </c>
      <c r="H27" s="16">
        <v>4756</v>
      </c>
      <c r="I27" s="16">
        <f t="shared" si="6"/>
        <v>445244</v>
      </c>
    </row>
    <row r="28" spans="2:9" ht="12.75">
      <c r="B28" s="3" t="s">
        <v>30</v>
      </c>
      <c r="C28" s="9"/>
      <c r="D28" s="15">
        <f aca="true" t="shared" si="7" ref="D28:I28">SUM(D29:D37)</f>
        <v>4290000</v>
      </c>
      <c r="E28" s="15">
        <f t="shared" si="7"/>
        <v>0</v>
      </c>
      <c r="F28" s="15">
        <f t="shared" si="7"/>
        <v>4290000</v>
      </c>
      <c r="G28" s="15">
        <f t="shared" si="7"/>
        <v>309208.06999999995</v>
      </c>
      <c r="H28" s="15">
        <f t="shared" si="7"/>
        <v>309208.06999999995</v>
      </c>
      <c r="I28" s="15">
        <f t="shared" si="7"/>
        <v>3980791.93</v>
      </c>
    </row>
    <row r="29" spans="2:9" ht="12.75">
      <c r="B29" s="13" t="s">
        <v>31</v>
      </c>
      <c r="C29" s="11"/>
      <c r="D29" s="15">
        <v>180000</v>
      </c>
      <c r="E29" s="16">
        <v>0</v>
      </c>
      <c r="F29" s="15">
        <f aca="true" t="shared" si="8" ref="F29:F37">D29+E29</f>
        <v>180000</v>
      </c>
      <c r="G29" s="16">
        <v>2794</v>
      </c>
      <c r="H29" s="16">
        <v>2794</v>
      </c>
      <c r="I29" s="16">
        <f t="shared" si="6"/>
        <v>177206</v>
      </c>
    </row>
    <row r="30" spans="2:9" ht="12.75">
      <c r="B30" s="13" t="s">
        <v>32</v>
      </c>
      <c r="C30" s="11"/>
      <c r="D30" s="15">
        <v>50000</v>
      </c>
      <c r="E30" s="16">
        <v>-20000</v>
      </c>
      <c r="F30" s="15">
        <f t="shared" si="8"/>
        <v>30000</v>
      </c>
      <c r="G30" s="16">
        <v>0</v>
      </c>
      <c r="H30" s="16">
        <v>0</v>
      </c>
      <c r="I30" s="16">
        <f t="shared" si="6"/>
        <v>30000</v>
      </c>
    </row>
    <row r="31" spans="2:9" ht="12.75">
      <c r="B31" s="13" t="s">
        <v>33</v>
      </c>
      <c r="C31" s="11"/>
      <c r="D31" s="15">
        <v>10000</v>
      </c>
      <c r="E31" s="16">
        <v>20000</v>
      </c>
      <c r="F31" s="15">
        <f t="shared" si="8"/>
        <v>30000</v>
      </c>
      <c r="G31" s="16">
        <v>43396</v>
      </c>
      <c r="H31" s="16">
        <v>43396</v>
      </c>
      <c r="I31" s="16">
        <f t="shared" si="6"/>
        <v>-13396</v>
      </c>
    </row>
    <row r="32" spans="2:9" ht="12.75">
      <c r="B32" s="13" t="s">
        <v>34</v>
      </c>
      <c r="C32" s="11"/>
      <c r="D32" s="15">
        <v>15000</v>
      </c>
      <c r="E32" s="16">
        <v>0</v>
      </c>
      <c r="F32" s="15">
        <f t="shared" si="8"/>
        <v>15000</v>
      </c>
      <c r="G32" s="16">
        <v>0</v>
      </c>
      <c r="H32" s="16">
        <v>0</v>
      </c>
      <c r="I32" s="16">
        <f t="shared" si="6"/>
        <v>15000</v>
      </c>
    </row>
    <row r="33" spans="2:9" ht="12.75">
      <c r="B33" s="13" t="s">
        <v>35</v>
      </c>
      <c r="C33" s="11"/>
      <c r="D33" s="15">
        <v>1500000</v>
      </c>
      <c r="E33" s="16">
        <v>0</v>
      </c>
      <c r="F33" s="15">
        <f t="shared" si="8"/>
        <v>1500000</v>
      </c>
      <c r="G33" s="16">
        <v>96586.67</v>
      </c>
      <c r="H33" s="16">
        <v>96586.67</v>
      </c>
      <c r="I33" s="16">
        <f t="shared" si="6"/>
        <v>1403413.33</v>
      </c>
    </row>
    <row r="34" spans="2:9" ht="12.75">
      <c r="B34" s="13" t="s">
        <v>36</v>
      </c>
      <c r="C34" s="11"/>
      <c r="D34" s="15">
        <v>30000</v>
      </c>
      <c r="E34" s="16">
        <v>0</v>
      </c>
      <c r="F34" s="15">
        <f t="shared" si="8"/>
        <v>30000</v>
      </c>
      <c r="G34" s="16">
        <v>14662.4</v>
      </c>
      <c r="H34" s="16">
        <v>14662.4</v>
      </c>
      <c r="I34" s="16">
        <f t="shared" si="6"/>
        <v>15337.6</v>
      </c>
    </row>
    <row r="35" spans="2:9" ht="12.75">
      <c r="B35" s="13" t="s">
        <v>37</v>
      </c>
      <c r="C35" s="11"/>
      <c r="D35" s="15">
        <v>5000</v>
      </c>
      <c r="E35" s="16">
        <v>0</v>
      </c>
      <c r="F35" s="15">
        <f t="shared" si="8"/>
        <v>5000</v>
      </c>
      <c r="G35" s="16">
        <v>0</v>
      </c>
      <c r="H35" s="16">
        <v>0</v>
      </c>
      <c r="I35" s="16">
        <f t="shared" si="6"/>
        <v>5000</v>
      </c>
    </row>
    <row r="36" spans="2:9" ht="12.75">
      <c r="B36" s="13" t="s">
        <v>38</v>
      </c>
      <c r="C36" s="11"/>
      <c r="D36" s="15">
        <v>1000000</v>
      </c>
      <c r="E36" s="16">
        <v>0</v>
      </c>
      <c r="F36" s="15">
        <f t="shared" si="8"/>
        <v>1000000</v>
      </c>
      <c r="G36" s="16">
        <v>45028</v>
      </c>
      <c r="H36" s="16">
        <v>45028</v>
      </c>
      <c r="I36" s="16">
        <f t="shared" si="6"/>
        <v>954972</v>
      </c>
    </row>
    <row r="37" spans="2:9" ht="12.75">
      <c r="B37" s="13" t="s">
        <v>39</v>
      </c>
      <c r="C37" s="11"/>
      <c r="D37" s="15">
        <v>1500000</v>
      </c>
      <c r="E37" s="16">
        <v>0</v>
      </c>
      <c r="F37" s="15">
        <f t="shared" si="8"/>
        <v>1500000</v>
      </c>
      <c r="G37" s="16">
        <v>106741</v>
      </c>
      <c r="H37" s="16">
        <v>106741</v>
      </c>
      <c r="I37" s="16">
        <f t="shared" si="6"/>
        <v>1393259</v>
      </c>
    </row>
    <row r="38" spans="2:9" ht="25.5" customHeight="1">
      <c r="B38" s="49" t="s">
        <v>40</v>
      </c>
      <c r="C38" s="50"/>
      <c r="D38" s="15">
        <f aca="true" t="shared" si="9" ref="D38:I38">SUM(D39:D47)</f>
        <v>4055101.97</v>
      </c>
      <c r="E38" s="15">
        <f t="shared" si="9"/>
        <v>0</v>
      </c>
      <c r="F38" s="15">
        <f>SUM(F39:F47)</f>
        <v>4055101.97</v>
      </c>
      <c r="G38" s="15">
        <f t="shared" si="9"/>
        <v>106982.43</v>
      </c>
      <c r="H38" s="15">
        <f t="shared" si="9"/>
        <v>106982.43</v>
      </c>
      <c r="I38" s="15">
        <f t="shared" si="9"/>
        <v>3948119.54</v>
      </c>
    </row>
    <row r="39" spans="2:9" ht="12.75">
      <c r="B39" s="13" t="s">
        <v>41</v>
      </c>
      <c r="C39" s="11"/>
      <c r="D39" s="15">
        <v>600000</v>
      </c>
      <c r="E39" s="16">
        <v>0</v>
      </c>
      <c r="F39" s="15">
        <f>D39+E39</f>
        <v>600000</v>
      </c>
      <c r="G39" s="16">
        <v>54098</v>
      </c>
      <c r="H39" s="16">
        <v>54098</v>
      </c>
      <c r="I39" s="16">
        <f t="shared" si="6"/>
        <v>545902</v>
      </c>
    </row>
    <row r="40" spans="2:9" ht="12.75">
      <c r="B40" s="13" t="s">
        <v>42</v>
      </c>
      <c r="C40" s="11"/>
      <c r="D40" s="15"/>
      <c r="E40" s="16"/>
      <c r="F40" s="15">
        <f aca="true" t="shared" si="10" ref="F40:F82">D40+E40</f>
        <v>0</v>
      </c>
      <c r="G40" s="16"/>
      <c r="H40" s="16"/>
      <c r="I40" s="16">
        <f t="shared" si="6"/>
        <v>0</v>
      </c>
    </row>
    <row r="41" spans="2:9" ht="12.75">
      <c r="B41" s="13" t="s">
        <v>43</v>
      </c>
      <c r="C41" s="11"/>
      <c r="D41" s="15"/>
      <c r="E41" s="16"/>
      <c r="F41" s="15">
        <f t="shared" si="10"/>
        <v>0</v>
      </c>
      <c r="G41" s="16"/>
      <c r="H41" s="16"/>
      <c r="I41" s="16">
        <f t="shared" si="6"/>
        <v>0</v>
      </c>
    </row>
    <row r="42" spans="2:9" ht="12.75">
      <c r="B42" s="13" t="s">
        <v>44</v>
      </c>
      <c r="C42" s="11"/>
      <c r="D42" s="15">
        <v>3455101.97</v>
      </c>
      <c r="E42" s="16">
        <v>0</v>
      </c>
      <c r="F42" s="15">
        <f t="shared" si="10"/>
        <v>3455101.97</v>
      </c>
      <c r="G42" s="16">
        <v>52884.43</v>
      </c>
      <c r="H42" s="16">
        <v>52884.43</v>
      </c>
      <c r="I42" s="16">
        <f t="shared" si="6"/>
        <v>3402217.54</v>
      </c>
    </row>
    <row r="43" spans="2:9" ht="12.75">
      <c r="B43" s="13" t="s">
        <v>45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46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47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48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49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49" t="s">
        <v>50</v>
      </c>
      <c r="C48" s="50"/>
      <c r="D48" s="15">
        <f aca="true" t="shared" si="11" ref="D48:I48">SUM(D49:D57)</f>
        <v>2653120</v>
      </c>
      <c r="E48" s="15">
        <f t="shared" si="11"/>
        <v>0</v>
      </c>
      <c r="F48" s="15">
        <f t="shared" si="11"/>
        <v>2653120</v>
      </c>
      <c r="G48" s="15">
        <f t="shared" si="11"/>
        <v>0</v>
      </c>
      <c r="H48" s="15">
        <f t="shared" si="11"/>
        <v>0</v>
      </c>
      <c r="I48" s="15">
        <f t="shared" si="11"/>
        <v>2653120</v>
      </c>
    </row>
    <row r="49" spans="2:9" ht="12.75">
      <c r="B49" s="13" t="s">
        <v>51</v>
      </c>
      <c r="C49" s="11"/>
      <c r="D49" s="15">
        <v>200000</v>
      </c>
      <c r="E49" s="16">
        <v>0</v>
      </c>
      <c r="F49" s="15">
        <f t="shared" si="10"/>
        <v>200000</v>
      </c>
      <c r="G49" s="16">
        <v>0</v>
      </c>
      <c r="H49" s="16">
        <v>0</v>
      </c>
      <c r="I49" s="16">
        <f t="shared" si="6"/>
        <v>200000</v>
      </c>
    </row>
    <row r="50" spans="2:9" ht="12.75">
      <c r="B50" s="13" t="s">
        <v>52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53</v>
      </c>
      <c r="C51" s="11"/>
      <c r="D51" s="15">
        <v>30000</v>
      </c>
      <c r="E51" s="16">
        <v>0</v>
      </c>
      <c r="F51" s="15">
        <f t="shared" si="10"/>
        <v>30000</v>
      </c>
      <c r="G51" s="16">
        <v>0</v>
      </c>
      <c r="H51" s="16">
        <v>0</v>
      </c>
      <c r="I51" s="16">
        <f t="shared" si="6"/>
        <v>30000</v>
      </c>
    </row>
    <row r="52" spans="2:9" ht="12.75">
      <c r="B52" s="13" t="s">
        <v>54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55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56</v>
      </c>
      <c r="C54" s="11"/>
      <c r="D54" s="15">
        <v>150000</v>
      </c>
      <c r="E54" s="16">
        <v>0</v>
      </c>
      <c r="F54" s="15">
        <f t="shared" si="10"/>
        <v>150000</v>
      </c>
      <c r="G54" s="16">
        <v>0</v>
      </c>
      <c r="H54" s="16">
        <v>0</v>
      </c>
      <c r="I54" s="16">
        <f t="shared" si="6"/>
        <v>150000</v>
      </c>
    </row>
    <row r="55" spans="2:9" ht="12.75">
      <c r="B55" s="13" t="s">
        <v>57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58</v>
      </c>
      <c r="C56" s="11"/>
      <c r="D56" s="15">
        <v>2223120</v>
      </c>
      <c r="E56" s="16">
        <v>0</v>
      </c>
      <c r="F56" s="15">
        <f t="shared" si="10"/>
        <v>2223120</v>
      </c>
      <c r="G56" s="16">
        <v>0</v>
      </c>
      <c r="H56" s="16">
        <v>0</v>
      </c>
      <c r="I56" s="16">
        <f t="shared" si="6"/>
        <v>2223120</v>
      </c>
    </row>
    <row r="57" spans="2:9" ht="12.75">
      <c r="B57" s="13" t="s">
        <v>59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3" t="s">
        <v>60</v>
      </c>
      <c r="C58" s="9"/>
      <c r="D58" s="15">
        <f>SUM(D59:D61)</f>
        <v>12802602.78</v>
      </c>
      <c r="E58" s="15">
        <f>SUM(E59:E61)</f>
        <v>287486.09</v>
      </c>
      <c r="F58" s="15">
        <f>SUM(F59:F61)</f>
        <v>13090088.870000001</v>
      </c>
      <c r="G58" s="15">
        <f>SUM(G59:G61)</f>
        <v>6133.21</v>
      </c>
      <c r="H58" s="15">
        <f>SUM(H59:H61)</f>
        <v>6133.21</v>
      </c>
      <c r="I58" s="16">
        <f t="shared" si="6"/>
        <v>13083955.66</v>
      </c>
    </row>
    <row r="59" spans="2:9" ht="12.75">
      <c r="B59" s="13" t="s">
        <v>61</v>
      </c>
      <c r="C59" s="11"/>
      <c r="D59" s="15">
        <v>380734.78</v>
      </c>
      <c r="E59" s="16">
        <v>287486.09</v>
      </c>
      <c r="F59" s="15">
        <f t="shared" si="10"/>
        <v>668220.8700000001</v>
      </c>
      <c r="G59" s="16">
        <v>6133.21</v>
      </c>
      <c r="H59" s="16">
        <v>6133.21</v>
      </c>
      <c r="I59" s="16">
        <f t="shared" si="6"/>
        <v>662087.6600000001</v>
      </c>
    </row>
    <row r="60" spans="2:9" ht="12.75">
      <c r="B60" s="13" t="s">
        <v>62</v>
      </c>
      <c r="C60" s="11"/>
      <c r="D60" s="15">
        <v>12421868</v>
      </c>
      <c r="E60" s="16">
        <v>0</v>
      </c>
      <c r="F60" s="15">
        <f t="shared" si="10"/>
        <v>12421868</v>
      </c>
      <c r="G60" s="16">
        <v>0</v>
      </c>
      <c r="H60" s="16">
        <v>0</v>
      </c>
      <c r="I60" s="16">
        <f t="shared" si="6"/>
        <v>12421868</v>
      </c>
    </row>
    <row r="61" spans="2:9" ht="12.75">
      <c r="B61" s="13" t="s">
        <v>63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49" t="s">
        <v>64</v>
      </c>
      <c r="C62" s="50"/>
      <c r="D62" s="15">
        <f>SUM(D63:D70)</f>
        <v>0</v>
      </c>
      <c r="E62" s="15">
        <f>SUM(E63:E70)</f>
        <v>0</v>
      </c>
      <c r="F62" s="15">
        <f>F63+F64+F65+F66+F67+F69+F70</f>
        <v>0</v>
      </c>
      <c r="G62" s="15">
        <f>SUM(G63:G70)</f>
        <v>0</v>
      </c>
      <c r="H62" s="15">
        <f>SUM(H63:H70)</f>
        <v>0</v>
      </c>
      <c r="I62" s="16">
        <f t="shared" si="6"/>
        <v>0</v>
      </c>
    </row>
    <row r="63" spans="2:9" ht="12.75">
      <c r="B63" s="13" t="s">
        <v>65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13" t="s">
        <v>66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67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68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69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70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71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72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3" t="s">
        <v>73</v>
      </c>
      <c r="C71" s="9"/>
      <c r="D71" s="15">
        <f>SUM(D72:D74)</f>
        <v>0</v>
      </c>
      <c r="E71" s="15">
        <f>SUM(E72:E74)</f>
        <v>0</v>
      </c>
      <c r="F71" s="15">
        <f>SUM(F72:F74)</f>
        <v>0</v>
      </c>
      <c r="G71" s="15">
        <f>SUM(G72:G74)</f>
        <v>0</v>
      </c>
      <c r="H71" s="15">
        <f>SUM(H72:H74)</f>
        <v>0</v>
      </c>
      <c r="I71" s="16">
        <f t="shared" si="6"/>
        <v>0</v>
      </c>
    </row>
    <row r="72" spans="2:9" ht="12.75">
      <c r="B72" s="13" t="s">
        <v>74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13" t="s">
        <v>75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76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3" t="s">
        <v>77</v>
      </c>
      <c r="C75" s="9"/>
      <c r="D75" s="15">
        <f>SUM(D76:D82)</f>
        <v>0</v>
      </c>
      <c r="E75" s="15">
        <f>SUM(E76:E82)</f>
        <v>0</v>
      </c>
      <c r="F75" s="15">
        <f>SUM(F76:F82)</f>
        <v>0</v>
      </c>
      <c r="G75" s="15">
        <f>SUM(G76:G82)</f>
        <v>0</v>
      </c>
      <c r="H75" s="15">
        <f>SUM(H76:H82)</f>
        <v>0</v>
      </c>
      <c r="I75" s="16">
        <f t="shared" si="6"/>
        <v>0</v>
      </c>
    </row>
    <row r="76" spans="2:9" ht="12.75">
      <c r="B76" s="13" t="s">
        <v>78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13" t="s">
        <v>79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80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81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82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83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84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9" t="s">
        <v>85</v>
      </c>
      <c r="C83" s="20"/>
      <c r="D83" s="21">
        <f aca="true" t="shared" si="12" ref="D83:I83">D84+D102+D92+D112+D122+D132+D136+D145+D149</f>
        <v>37961194</v>
      </c>
      <c r="E83" s="21">
        <f>E84+E102+E92+E112+E122+E132+E136+E145+E149</f>
        <v>5075082.98</v>
      </c>
      <c r="F83" s="21">
        <f t="shared" si="12"/>
        <v>43036276.980000004</v>
      </c>
      <c r="G83" s="21">
        <f>G84+G102+G92+G112+G122+G132+G136+G145+G149</f>
        <v>2780274.8</v>
      </c>
      <c r="H83" s="21">
        <f>H84+H102+H92+H112+H122+H132+H136+H145+H149</f>
        <v>2778169.41</v>
      </c>
      <c r="I83" s="21">
        <f t="shared" si="12"/>
        <v>40256002.18</v>
      </c>
    </row>
    <row r="84" spans="2:9" ht="12.75">
      <c r="B84" s="3" t="s">
        <v>12</v>
      </c>
      <c r="C84" s="9"/>
      <c r="D84" s="15">
        <f>SUM(D85:D91)</f>
        <v>9025002</v>
      </c>
      <c r="E84" s="15">
        <f>SUM(E85:E91)</f>
        <v>0</v>
      </c>
      <c r="F84" s="15">
        <f>SUM(F85:F91)</f>
        <v>9025002</v>
      </c>
      <c r="G84" s="15">
        <f>SUM(G85:G91)</f>
        <v>534073</v>
      </c>
      <c r="H84" s="15">
        <f>SUM(H85:H91)</f>
        <v>534073</v>
      </c>
      <c r="I84" s="16">
        <f aca="true" t="shared" si="13" ref="I84:I147">F84-G84</f>
        <v>8490929</v>
      </c>
    </row>
    <row r="85" spans="2:9" ht="12.75">
      <c r="B85" s="13" t="s">
        <v>13</v>
      </c>
      <c r="C85" s="11"/>
      <c r="D85" s="15">
        <v>6421734</v>
      </c>
      <c r="E85" s="16">
        <v>0</v>
      </c>
      <c r="F85" s="15">
        <f aca="true" t="shared" si="14" ref="F85:F101">D85+E85</f>
        <v>6421734</v>
      </c>
      <c r="G85" s="16">
        <v>509631</v>
      </c>
      <c r="H85" s="16">
        <v>509631</v>
      </c>
      <c r="I85" s="16">
        <f t="shared" si="13"/>
        <v>5912103</v>
      </c>
    </row>
    <row r="86" spans="2:9" ht="12.75">
      <c r="B86" s="13" t="s">
        <v>14</v>
      </c>
      <c r="C86" s="11"/>
      <c r="D86" s="15"/>
      <c r="E86" s="16"/>
      <c r="F86" s="15">
        <f t="shared" si="14"/>
        <v>0</v>
      </c>
      <c r="G86" s="16"/>
      <c r="H86" s="16"/>
      <c r="I86" s="16">
        <f t="shared" si="13"/>
        <v>0</v>
      </c>
    </row>
    <row r="87" spans="2:9" ht="12.75">
      <c r="B87" s="13" t="s">
        <v>15</v>
      </c>
      <c r="C87" s="11"/>
      <c r="D87" s="15">
        <v>2030067</v>
      </c>
      <c r="E87" s="16">
        <v>0</v>
      </c>
      <c r="F87" s="15">
        <f t="shared" si="14"/>
        <v>2030067</v>
      </c>
      <c r="G87" s="16">
        <v>7357</v>
      </c>
      <c r="H87" s="16">
        <v>7357</v>
      </c>
      <c r="I87" s="16">
        <f t="shared" si="13"/>
        <v>2022710</v>
      </c>
    </row>
    <row r="88" spans="2:9" ht="12.75">
      <c r="B88" s="13" t="s">
        <v>16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17</v>
      </c>
      <c r="C89" s="11"/>
      <c r="D89" s="15">
        <v>573201</v>
      </c>
      <c r="E89" s="16">
        <v>0</v>
      </c>
      <c r="F89" s="15">
        <f t="shared" si="14"/>
        <v>573201</v>
      </c>
      <c r="G89" s="16">
        <v>17085</v>
      </c>
      <c r="H89" s="16">
        <v>17085</v>
      </c>
      <c r="I89" s="16">
        <f t="shared" si="13"/>
        <v>556116</v>
      </c>
    </row>
    <row r="90" spans="2:9" ht="12.75">
      <c r="B90" s="13" t="s">
        <v>18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19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3" t="s">
        <v>20</v>
      </c>
      <c r="C92" s="9"/>
      <c r="D92" s="15">
        <f>SUM(D93:D101)</f>
        <v>3500000</v>
      </c>
      <c r="E92" s="15">
        <f>SUM(E93:E101)</f>
        <v>0</v>
      </c>
      <c r="F92" s="15">
        <f>SUM(F93:F101)</f>
        <v>3500000</v>
      </c>
      <c r="G92" s="15">
        <f>SUM(G93:G101)</f>
        <v>100000</v>
      </c>
      <c r="H92" s="15">
        <f>SUM(H93:H101)</f>
        <v>100000</v>
      </c>
      <c r="I92" s="16">
        <f t="shared" si="13"/>
        <v>3400000</v>
      </c>
    </row>
    <row r="93" spans="2:9" ht="12.75">
      <c r="B93" s="13" t="s">
        <v>21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22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23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24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25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26</v>
      </c>
      <c r="C98" s="11"/>
      <c r="D98" s="15">
        <v>3500000</v>
      </c>
      <c r="E98" s="16">
        <v>0</v>
      </c>
      <c r="F98" s="15">
        <f t="shared" si="14"/>
        <v>3500000</v>
      </c>
      <c r="G98" s="16">
        <v>100000</v>
      </c>
      <c r="H98" s="16">
        <v>100000</v>
      </c>
      <c r="I98" s="16">
        <f t="shared" si="13"/>
        <v>3400000</v>
      </c>
    </row>
    <row r="99" spans="2:9" ht="12.75">
      <c r="B99" s="13" t="s">
        <v>27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28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29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3" t="s">
        <v>30</v>
      </c>
      <c r="C102" s="9"/>
      <c r="D102" s="15">
        <f>SUM(D103:D111)</f>
        <v>10036246</v>
      </c>
      <c r="E102" s="15">
        <f>SUM(E103:E111)</f>
        <v>0</v>
      </c>
      <c r="F102" s="15">
        <f>SUM(F103:F111)</f>
        <v>10036246</v>
      </c>
      <c r="G102" s="15">
        <f>SUM(G103:G111)</f>
        <v>200584.91999999998</v>
      </c>
      <c r="H102" s="15">
        <f>SUM(H103:H111)</f>
        <v>198479.53</v>
      </c>
      <c r="I102" s="16">
        <f t="shared" si="13"/>
        <v>9835661.08</v>
      </c>
    </row>
    <row r="103" spans="2:9" ht="12.75">
      <c r="B103" s="13" t="s">
        <v>31</v>
      </c>
      <c r="C103" s="11"/>
      <c r="D103" s="15">
        <v>9536246</v>
      </c>
      <c r="E103" s="16">
        <v>0</v>
      </c>
      <c r="F103" s="16">
        <f>D103+E103</f>
        <v>9536246</v>
      </c>
      <c r="G103" s="16">
        <v>103974.92</v>
      </c>
      <c r="H103" s="16">
        <v>101869.53</v>
      </c>
      <c r="I103" s="16">
        <f t="shared" si="13"/>
        <v>9432271.08</v>
      </c>
    </row>
    <row r="104" spans="2:9" ht="12.75">
      <c r="B104" s="13" t="s">
        <v>32</v>
      </c>
      <c r="C104" s="11"/>
      <c r="D104" s="15"/>
      <c r="E104" s="16"/>
      <c r="F104" s="16">
        <f aca="true" t="shared" si="15" ref="F104:F111">D104+E104</f>
        <v>0</v>
      </c>
      <c r="G104" s="16"/>
      <c r="H104" s="16"/>
      <c r="I104" s="16">
        <f t="shared" si="13"/>
        <v>0</v>
      </c>
    </row>
    <row r="105" spans="2:9" ht="12.75">
      <c r="B105" s="13" t="s">
        <v>33</v>
      </c>
      <c r="C105" s="11"/>
      <c r="D105" s="15"/>
      <c r="E105" s="16"/>
      <c r="F105" s="16">
        <f t="shared" si="15"/>
        <v>0</v>
      </c>
      <c r="G105" s="16"/>
      <c r="H105" s="16"/>
      <c r="I105" s="16">
        <f t="shared" si="13"/>
        <v>0</v>
      </c>
    </row>
    <row r="106" spans="2:9" ht="12.75">
      <c r="B106" s="13" t="s">
        <v>34</v>
      </c>
      <c r="C106" s="11"/>
      <c r="D106" s="15"/>
      <c r="E106" s="16"/>
      <c r="F106" s="16">
        <f t="shared" si="15"/>
        <v>0</v>
      </c>
      <c r="G106" s="16"/>
      <c r="H106" s="16"/>
      <c r="I106" s="16">
        <f t="shared" si="13"/>
        <v>0</v>
      </c>
    </row>
    <row r="107" spans="2:9" ht="12.75">
      <c r="B107" s="13" t="s">
        <v>35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36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37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38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39</v>
      </c>
      <c r="C111" s="11"/>
      <c r="D111" s="15">
        <v>500000</v>
      </c>
      <c r="E111" s="16">
        <v>0</v>
      </c>
      <c r="F111" s="16">
        <f t="shared" si="15"/>
        <v>500000</v>
      </c>
      <c r="G111" s="16">
        <v>96610</v>
      </c>
      <c r="H111" s="16">
        <v>96610</v>
      </c>
      <c r="I111" s="16">
        <f t="shared" si="13"/>
        <v>403390</v>
      </c>
    </row>
    <row r="112" spans="2:9" ht="25.5" customHeight="1">
      <c r="B112" s="49" t="s">
        <v>40</v>
      </c>
      <c r="C112" s="50"/>
      <c r="D112" s="15">
        <f>SUM(D113:D121)</f>
        <v>0</v>
      </c>
      <c r="E112" s="15">
        <f>SUM(E113:E121)</f>
        <v>0</v>
      </c>
      <c r="F112" s="15">
        <f>SUM(F113:F121)</f>
        <v>0</v>
      </c>
      <c r="G112" s="15">
        <f>SUM(G113:G121)</f>
        <v>0</v>
      </c>
      <c r="H112" s="15">
        <f>SUM(H113:H121)</f>
        <v>0</v>
      </c>
      <c r="I112" s="16">
        <f t="shared" si="13"/>
        <v>0</v>
      </c>
    </row>
    <row r="113" spans="2:9" ht="12.75">
      <c r="B113" s="13" t="s">
        <v>41</v>
      </c>
      <c r="C113" s="11"/>
      <c r="D113" s="15"/>
      <c r="E113" s="16"/>
      <c r="F113" s="16">
        <f>D113+E113</f>
        <v>0</v>
      </c>
      <c r="G113" s="16"/>
      <c r="H113" s="16"/>
      <c r="I113" s="16">
        <f t="shared" si="13"/>
        <v>0</v>
      </c>
    </row>
    <row r="114" spans="2:9" ht="12.75">
      <c r="B114" s="13" t="s">
        <v>42</v>
      </c>
      <c r="C114" s="11"/>
      <c r="D114" s="15"/>
      <c r="E114" s="16"/>
      <c r="F114" s="16">
        <f aca="true" t="shared" si="16" ref="F114:F121">D114+E114</f>
        <v>0</v>
      </c>
      <c r="G114" s="16"/>
      <c r="H114" s="16"/>
      <c r="I114" s="16">
        <f t="shared" si="13"/>
        <v>0</v>
      </c>
    </row>
    <row r="115" spans="2:9" ht="12.75">
      <c r="B115" s="13" t="s">
        <v>43</v>
      </c>
      <c r="C115" s="11"/>
      <c r="D115" s="15"/>
      <c r="E115" s="16"/>
      <c r="F115" s="16">
        <f t="shared" si="16"/>
        <v>0</v>
      </c>
      <c r="G115" s="16"/>
      <c r="H115" s="16"/>
      <c r="I115" s="16">
        <f t="shared" si="13"/>
        <v>0</v>
      </c>
    </row>
    <row r="116" spans="2:9" ht="12.75">
      <c r="B116" s="13" t="s">
        <v>44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2.75">
      <c r="B117" s="13" t="s">
        <v>45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46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47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48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49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3" t="s">
        <v>50</v>
      </c>
      <c r="C122" s="9"/>
      <c r="D122" s="15">
        <f>SUM(D123:D131)</f>
        <v>0</v>
      </c>
      <c r="E122" s="15">
        <f>SUM(E123:E131)</f>
        <v>0</v>
      </c>
      <c r="F122" s="15">
        <f>SUM(F123:F131)</f>
        <v>0</v>
      </c>
      <c r="G122" s="15">
        <f>SUM(G123:G131)</f>
        <v>0</v>
      </c>
      <c r="H122" s="15">
        <f>SUM(H123:H131)</f>
        <v>0</v>
      </c>
      <c r="I122" s="16">
        <f t="shared" si="13"/>
        <v>0</v>
      </c>
    </row>
    <row r="123" spans="2:9" ht="12.75">
      <c r="B123" s="13" t="s">
        <v>51</v>
      </c>
      <c r="C123" s="11"/>
      <c r="D123" s="15"/>
      <c r="E123" s="16"/>
      <c r="F123" s="16">
        <f>D123+E123</f>
        <v>0</v>
      </c>
      <c r="G123" s="16"/>
      <c r="H123" s="16"/>
      <c r="I123" s="16">
        <f t="shared" si="13"/>
        <v>0</v>
      </c>
    </row>
    <row r="124" spans="2:9" ht="12.75">
      <c r="B124" s="13" t="s">
        <v>52</v>
      </c>
      <c r="C124" s="11"/>
      <c r="D124" s="15"/>
      <c r="E124" s="16"/>
      <c r="F124" s="16">
        <f aca="true" t="shared" si="17" ref="F124:F131">D124+E124</f>
        <v>0</v>
      </c>
      <c r="G124" s="16"/>
      <c r="H124" s="16"/>
      <c r="I124" s="16">
        <f t="shared" si="13"/>
        <v>0</v>
      </c>
    </row>
    <row r="125" spans="2:9" ht="12.75">
      <c r="B125" s="13" t="s">
        <v>53</v>
      </c>
      <c r="C125" s="11"/>
      <c r="D125" s="15"/>
      <c r="E125" s="16"/>
      <c r="F125" s="16">
        <f t="shared" si="17"/>
        <v>0</v>
      </c>
      <c r="G125" s="16"/>
      <c r="H125" s="16"/>
      <c r="I125" s="16">
        <f t="shared" si="13"/>
        <v>0</v>
      </c>
    </row>
    <row r="126" spans="2:9" ht="12.75">
      <c r="B126" s="13" t="s">
        <v>54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2.75">
      <c r="B127" s="13" t="s">
        <v>55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56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57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58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59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3" t="s">
        <v>60</v>
      </c>
      <c r="C132" s="9"/>
      <c r="D132" s="15">
        <f>SUM(D133:D135)</f>
        <v>15399946</v>
      </c>
      <c r="E132" s="15">
        <f>SUM(E133:E135)</f>
        <v>5075082.98</v>
      </c>
      <c r="F132" s="15">
        <f>SUM(F133:F135)</f>
        <v>20475028.98</v>
      </c>
      <c r="G132" s="15">
        <f>SUM(G133:G135)</f>
        <v>1945616.88</v>
      </c>
      <c r="H132" s="15">
        <f>SUM(H133:H135)</f>
        <v>1945616.88</v>
      </c>
      <c r="I132" s="16">
        <f t="shared" si="13"/>
        <v>18529412.1</v>
      </c>
    </row>
    <row r="133" spans="2:9" ht="12.75">
      <c r="B133" s="13" t="s">
        <v>61</v>
      </c>
      <c r="C133" s="11"/>
      <c r="D133" s="15">
        <v>2118777</v>
      </c>
      <c r="E133" s="16">
        <v>5075082.98</v>
      </c>
      <c r="F133" s="16">
        <f>D133+E133</f>
        <v>7193859.98</v>
      </c>
      <c r="G133" s="16">
        <v>1945616.88</v>
      </c>
      <c r="H133" s="16">
        <v>1945616.88</v>
      </c>
      <c r="I133" s="16">
        <f t="shared" si="13"/>
        <v>5248243.100000001</v>
      </c>
    </row>
    <row r="134" spans="2:9" ht="12.75">
      <c r="B134" s="13" t="s">
        <v>62</v>
      </c>
      <c r="C134" s="11"/>
      <c r="D134" s="15">
        <v>13281169</v>
      </c>
      <c r="E134" s="16">
        <v>0</v>
      </c>
      <c r="F134" s="16">
        <f>D134+E134</f>
        <v>13281169</v>
      </c>
      <c r="G134" s="16">
        <v>0</v>
      </c>
      <c r="H134" s="16">
        <v>0</v>
      </c>
      <c r="I134" s="16">
        <f t="shared" si="13"/>
        <v>13281169</v>
      </c>
    </row>
    <row r="135" spans="2:9" ht="12.75">
      <c r="B135" s="13" t="s">
        <v>63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3" t="s">
        <v>64</v>
      </c>
      <c r="C136" s="9"/>
      <c r="D136" s="15">
        <f>SUM(D137:D144)</f>
        <v>0</v>
      </c>
      <c r="E136" s="15">
        <f>SUM(E137:E144)</f>
        <v>0</v>
      </c>
      <c r="F136" s="15">
        <f>F137+F138+F139+F140+F141+F143+F144</f>
        <v>0</v>
      </c>
      <c r="G136" s="15">
        <f>SUM(G137:G144)</f>
        <v>0</v>
      </c>
      <c r="H136" s="15">
        <f>SUM(H137:H144)</f>
        <v>0</v>
      </c>
      <c r="I136" s="16">
        <f t="shared" si="13"/>
        <v>0</v>
      </c>
    </row>
    <row r="137" spans="2:9" ht="12.75">
      <c r="B137" s="13" t="s">
        <v>65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66</v>
      </c>
      <c r="C138" s="11"/>
      <c r="D138" s="15"/>
      <c r="E138" s="16"/>
      <c r="F138" s="16">
        <f aca="true" t="shared" si="18" ref="F138:F144">D138+E138</f>
        <v>0</v>
      </c>
      <c r="G138" s="16"/>
      <c r="H138" s="16"/>
      <c r="I138" s="16">
        <f t="shared" si="13"/>
        <v>0</v>
      </c>
    </row>
    <row r="139" spans="2:9" ht="12.75">
      <c r="B139" s="13" t="s">
        <v>67</v>
      </c>
      <c r="C139" s="11"/>
      <c r="D139" s="15"/>
      <c r="E139" s="16"/>
      <c r="F139" s="16">
        <f t="shared" si="18"/>
        <v>0</v>
      </c>
      <c r="G139" s="16"/>
      <c r="H139" s="16"/>
      <c r="I139" s="16">
        <f t="shared" si="13"/>
        <v>0</v>
      </c>
    </row>
    <row r="140" spans="2:9" ht="12.75">
      <c r="B140" s="13" t="s">
        <v>68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2.75">
      <c r="B141" s="13" t="s">
        <v>69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70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71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72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3" t="s">
        <v>73</v>
      </c>
      <c r="C145" s="9"/>
      <c r="D145" s="15">
        <f>SUM(D146:D148)</f>
        <v>0</v>
      </c>
      <c r="E145" s="15">
        <f>SUM(E146:E148)</f>
        <v>0</v>
      </c>
      <c r="F145" s="15">
        <f>SUM(F146:F148)</f>
        <v>0</v>
      </c>
      <c r="G145" s="15">
        <f>SUM(G146:G148)</f>
        <v>0</v>
      </c>
      <c r="H145" s="15">
        <f>SUM(H146:H148)</f>
        <v>0</v>
      </c>
      <c r="I145" s="16">
        <f t="shared" si="13"/>
        <v>0</v>
      </c>
    </row>
    <row r="146" spans="2:9" ht="12.75">
      <c r="B146" s="13" t="s">
        <v>74</v>
      </c>
      <c r="C146" s="11"/>
      <c r="D146" s="15"/>
      <c r="E146" s="16"/>
      <c r="F146" s="16">
        <f>D146+E146</f>
        <v>0</v>
      </c>
      <c r="G146" s="16"/>
      <c r="H146" s="16"/>
      <c r="I146" s="16">
        <f t="shared" si="13"/>
        <v>0</v>
      </c>
    </row>
    <row r="147" spans="2:9" ht="12.75">
      <c r="B147" s="13" t="s">
        <v>75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2.75">
      <c r="B148" s="13" t="s">
        <v>76</v>
      </c>
      <c r="C148" s="11"/>
      <c r="D148" s="15"/>
      <c r="E148" s="16"/>
      <c r="F148" s="16">
        <f>D148+E148</f>
        <v>0</v>
      </c>
      <c r="G148" s="16"/>
      <c r="H148" s="16"/>
      <c r="I148" s="16">
        <f aca="true" t="shared" si="19" ref="I148:I156">F148-G148</f>
        <v>0</v>
      </c>
    </row>
    <row r="149" spans="2:9" ht="12.75">
      <c r="B149" s="3" t="s">
        <v>77</v>
      </c>
      <c r="C149" s="9"/>
      <c r="D149" s="15">
        <f>SUM(D150:D156)</f>
        <v>0</v>
      </c>
      <c r="E149" s="15">
        <f>SUM(E150:E156)</f>
        <v>0</v>
      </c>
      <c r="F149" s="15">
        <f>SUM(F150:F156)</f>
        <v>0</v>
      </c>
      <c r="G149" s="15">
        <f>SUM(G150:G156)</f>
        <v>0</v>
      </c>
      <c r="H149" s="15">
        <f>SUM(H150:H156)</f>
        <v>0</v>
      </c>
      <c r="I149" s="16">
        <f t="shared" si="19"/>
        <v>0</v>
      </c>
    </row>
    <row r="150" spans="2:9" ht="12.75">
      <c r="B150" s="13" t="s">
        <v>78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9"/>
        <v>0</v>
      </c>
    </row>
    <row r="151" spans="2:9" ht="12.75">
      <c r="B151" s="13" t="s">
        <v>79</v>
      </c>
      <c r="C151" s="11"/>
      <c r="D151" s="15"/>
      <c r="E151" s="16"/>
      <c r="F151" s="16">
        <f aca="true" t="shared" si="20" ref="F151:F156">D151+E151</f>
        <v>0</v>
      </c>
      <c r="G151" s="16"/>
      <c r="H151" s="16"/>
      <c r="I151" s="16">
        <f t="shared" si="19"/>
        <v>0</v>
      </c>
    </row>
    <row r="152" spans="2:9" ht="12.75">
      <c r="B152" s="13" t="s">
        <v>80</v>
      </c>
      <c r="C152" s="11"/>
      <c r="D152" s="15"/>
      <c r="E152" s="16"/>
      <c r="F152" s="16">
        <f t="shared" si="20"/>
        <v>0</v>
      </c>
      <c r="G152" s="16"/>
      <c r="H152" s="16"/>
      <c r="I152" s="16">
        <f t="shared" si="19"/>
        <v>0</v>
      </c>
    </row>
    <row r="153" spans="2:9" ht="12.75">
      <c r="B153" s="13" t="s">
        <v>81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2.75">
      <c r="B154" s="13" t="s">
        <v>82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83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84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3"/>
      <c r="C157" s="9"/>
      <c r="D157" s="15"/>
      <c r="E157" s="16"/>
      <c r="F157" s="16"/>
      <c r="G157" s="16"/>
      <c r="H157" s="16"/>
      <c r="I157" s="16"/>
    </row>
    <row r="158" spans="2:9" ht="12.75">
      <c r="B158" s="4" t="s">
        <v>86</v>
      </c>
      <c r="C158" s="10"/>
      <c r="D158" s="14">
        <f aca="true" t="shared" si="21" ref="D158:I158">D9+D83</f>
        <v>91001670.75</v>
      </c>
      <c r="E158" s="14">
        <f t="shared" si="21"/>
        <v>5362569.07</v>
      </c>
      <c r="F158" s="14">
        <f t="shared" si="21"/>
        <v>96364239.82000001</v>
      </c>
      <c r="G158" s="14">
        <f t="shared" si="21"/>
        <v>4927483.0600000005</v>
      </c>
      <c r="H158" s="14">
        <f t="shared" si="21"/>
        <v>4925377.67</v>
      </c>
      <c r="I158" s="14">
        <f t="shared" si="21"/>
        <v>91436756.75999999</v>
      </c>
    </row>
    <row r="159" spans="2:9" ht="13.5" thickBot="1">
      <c r="B159" s="5"/>
      <c r="C159" s="12"/>
      <c r="D159" s="17"/>
      <c r="E159" s="18"/>
      <c r="F159" s="18"/>
      <c r="G159" s="18"/>
      <c r="H159" s="18"/>
      <c r="I159" s="18"/>
    </row>
    <row r="160" spans="2:9" ht="12.75">
      <c r="B160" s="51" t="s">
        <v>89</v>
      </c>
      <c r="C160" s="51"/>
      <c r="D160" s="51"/>
      <c r="E160" s="51"/>
      <c r="F160" s="51"/>
      <c r="G160" s="51"/>
      <c r="H160" s="51"/>
      <c r="I160" s="51"/>
    </row>
    <row r="161" spans="2:9" ht="29.25" customHeight="1">
      <c r="B161" s="51"/>
      <c r="C161" s="51"/>
      <c r="D161" s="51"/>
      <c r="E161" s="51"/>
      <c r="F161" s="51"/>
      <c r="G161" s="51"/>
      <c r="H161" s="51"/>
      <c r="I161" s="51"/>
    </row>
    <row r="162" spans="2:9" ht="6" customHeight="1">
      <c r="B162" s="23"/>
      <c r="C162" s="23"/>
      <c r="D162" s="24"/>
      <c r="E162" s="24"/>
      <c r="F162" s="23"/>
      <c r="G162" s="25"/>
      <c r="H162" s="25"/>
      <c r="I162" s="25"/>
    </row>
    <row r="163" spans="2:9" ht="12.75">
      <c r="B163" s="52" t="s">
        <v>90</v>
      </c>
      <c r="C163" s="52"/>
      <c r="D163" s="52"/>
      <c r="E163" s="48" t="s">
        <v>91</v>
      </c>
      <c r="F163" s="48"/>
      <c r="G163" s="48"/>
      <c r="H163" s="26"/>
      <c r="I163" s="26"/>
    </row>
    <row r="164" spans="2:9" ht="12.75">
      <c r="B164" s="68" t="s">
        <v>92</v>
      </c>
      <c r="C164" s="68"/>
      <c r="D164" s="68"/>
      <c r="E164" s="47" t="s">
        <v>93</v>
      </c>
      <c r="F164" s="47"/>
      <c r="G164" s="47"/>
      <c r="H164" s="26"/>
      <c r="I164" s="26"/>
    </row>
    <row r="165" spans="2:9" ht="4.5" customHeight="1">
      <c r="B165" s="27"/>
      <c r="C165" s="27"/>
      <c r="D165" s="27"/>
      <c r="E165" s="28"/>
      <c r="F165" s="28"/>
      <c r="G165" s="28"/>
      <c r="H165" s="26"/>
      <c r="I165" s="26"/>
    </row>
    <row r="166" spans="2:9" ht="12.75">
      <c r="B166" s="26"/>
      <c r="C166" s="48" t="s">
        <v>94</v>
      </c>
      <c r="D166" s="48"/>
      <c r="E166" s="48"/>
      <c r="F166" s="48"/>
      <c r="G166" s="26"/>
      <c r="H166" s="26"/>
      <c r="I166" s="26"/>
    </row>
    <row r="167" spans="2:9" ht="12.75">
      <c r="B167" s="26"/>
      <c r="C167" s="47" t="s">
        <v>95</v>
      </c>
      <c r="D167" s="47"/>
      <c r="E167" s="47"/>
      <c r="F167" s="47"/>
      <c r="G167" s="26"/>
      <c r="H167" s="26"/>
      <c r="I167" s="26"/>
    </row>
  </sheetData>
  <sheetProtection/>
  <mergeCells count="19">
    <mergeCell ref="B6:C8"/>
    <mergeCell ref="I6:I8"/>
    <mergeCell ref="C167:F167"/>
    <mergeCell ref="B1:I1"/>
    <mergeCell ref="B2:I2"/>
    <mergeCell ref="B3:I3"/>
    <mergeCell ref="B4:I4"/>
    <mergeCell ref="B5:I5"/>
    <mergeCell ref="D6:H7"/>
    <mergeCell ref="B164:D164"/>
    <mergeCell ref="E164:G164"/>
    <mergeCell ref="C166:F166"/>
    <mergeCell ref="B38:C38"/>
    <mergeCell ref="B48:C48"/>
    <mergeCell ref="B62:C62"/>
    <mergeCell ref="B160:I161"/>
    <mergeCell ref="B163:D163"/>
    <mergeCell ref="E163:G163"/>
    <mergeCell ref="B112:C1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2" max="255" man="1"/>
  </rowBreaks>
  <ignoredErrors>
    <ignoredError sqref="I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97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3.7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287486.09</v>
      </c>
      <c r="F10" s="14">
        <f t="shared" si="0"/>
        <v>53327962.84</v>
      </c>
      <c r="G10" s="14">
        <f t="shared" si="0"/>
        <v>5154882.11</v>
      </c>
      <c r="H10" s="14">
        <f t="shared" si="0"/>
        <v>5146280.11</v>
      </c>
      <c r="I10" s="14">
        <f t="shared" si="0"/>
        <v>48173080.730000004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0</v>
      </c>
      <c r="F11" s="15">
        <f t="shared" si="1"/>
        <v>26419652</v>
      </c>
      <c r="G11" s="15">
        <f t="shared" si="1"/>
        <v>3044228.37</v>
      </c>
      <c r="H11" s="15">
        <f t="shared" si="1"/>
        <v>3044228.37</v>
      </c>
      <c r="I11" s="15">
        <f t="shared" si="1"/>
        <v>23375423.630000003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2604385</v>
      </c>
      <c r="H12" s="16">
        <v>2604385</v>
      </c>
      <c r="I12" s="16">
        <f aca="true" t="shared" si="3" ref="I12:I18">F12-G12</f>
        <v>12724555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114048</v>
      </c>
      <c r="H13" s="16">
        <v>114048</v>
      </c>
      <c r="I13" s="16">
        <f t="shared" si="3"/>
        <v>979609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106263.33</v>
      </c>
      <c r="H14" s="16">
        <v>106263.33</v>
      </c>
      <c r="I14" s="16">
        <f t="shared" si="3"/>
        <v>6752873.67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52712</v>
      </c>
      <c r="F16" s="16">
        <f t="shared" si="2"/>
        <v>3137918</v>
      </c>
      <c r="G16" s="16">
        <v>219532.04</v>
      </c>
      <c r="H16" s="16">
        <v>219532.04</v>
      </c>
      <c r="I16" s="16">
        <f t="shared" si="3"/>
        <v>2918385.96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0</v>
      </c>
      <c r="F19" s="15">
        <f t="shared" si="4"/>
        <v>2820000</v>
      </c>
      <c r="G19" s="15">
        <f t="shared" si="4"/>
        <v>422092.56</v>
      </c>
      <c r="H19" s="15">
        <f t="shared" si="4"/>
        <v>422092.56</v>
      </c>
      <c r="I19" s="15">
        <f t="shared" si="4"/>
        <v>2397907.44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 aca="true" t="shared" si="5" ref="F20:F28">D20+E20</f>
        <v>660000</v>
      </c>
      <c r="G20" s="16">
        <v>409152.2</v>
      </c>
      <c r="H20" s="16">
        <v>409152.2</v>
      </c>
      <c r="I20" s="16">
        <f aca="true" t="shared" si="6" ref="I20:I28">F20-G20</f>
        <v>250847.8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4400</v>
      </c>
      <c r="H21" s="16">
        <v>4400</v>
      </c>
      <c r="I21" s="16">
        <f t="shared" si="6"/>
        <v>5600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0</v>
      </c>
      <c r="F24" s="15">
        <f t="shared" si="5"/>
        <v>250000</v>
      </c>
      <c r="G24" s="16">
        <v>0</v>
      </c>
      <c r="H24" s="16">
        <v>0</v>
      </c>
      <c r="I24" s="16">
        <f t="shared" si="6"/>
        <v>250000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 t="shared" si="5"/>
        <v>100000</v>
      </c>
      <c r="G26" s="16">
        <v>0</v>
      </c>
      <c r="H26" s="16">
        <v>0</v>
      </c>
      <c r="I26" s="16">
        <f t="shared" si="6"/>
        <v>100000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0</v>
      </c>
      <c r="F28" s="15">
        <f t="shared" si="5"/>
        <v>450000</v>
      </c>
      <c r="G28" s="16">
        <v>7856.36</v>
      </c>
      <c r="H28" s="16">
        <v>7856.36</v>
      </c>
      <c r="I28" s="16">
        <f t="shared" si="6"/>
        <v>442143.64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0</v>
      </c>
      <c r="F29" s="15">
        <f t="shared" si="7"/>
        <v>4290000</v>
      </c>
      <c r="G29" s="15">
        <f t="shared" si="7"/>
        <v>986910.7300000001</v>
      </c>
      <c r="H29" s="15">
        <f t="shared" si="7"/>
        <v>978308.7300000001</v>
      </c>
      <c r="I29" s="15">
        <f t="shared" si="7"/>
        <v>3303089.27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5588</v>
      </c>
      <c r="H30" s="16">
        <v>5588</v>
      </c>
      <c r="I30" s="16">
        <f aca="true" t="shared" si="9" ref="I30:I38">F30-G30</f>
        <v>174412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 t="shared" si="8"/>
        <v>30000</v>
      </c>
      <c r="G31" s="16">
        <v>0</v>
      </c>
      <c r="H31" s="16">
        <v>0</v>
      </c>
      <c r="I31" s="16">
        <f t="shared" si="9"/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 t="shared" si="8"/>
        <v>30000</v>
      </c>
      <c r="G32" s="16">
        <v>51998</v>
      </c>
      <c r="H32" s="16">
        <v>43396</v>
      </c>
      <c r="I32" s="16">
        <f t="shared" si="9"/>
        <v>-21998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 t="shared" si="8"/>
        <v>15000</v>
      </c>
      <c r="G33" s="16">
        <v>0</v>
      </c>
      <c r="H33" s="16">
        <v>0</v>
      </c>
      <c r="I33" s="16">
        <f t="shared" si="9"/>
        <v>15000</v>
      </c>
    </row>
    <row r="34" spans="2:9" ht="12.75">
      <c r="B34" s="13" t="s">
        <v>35</v>
      </c>
      <c r="C34" s="11"/>
      <c r="D34" s="15">
        <v>1500000</v>
      </c>
      <c r="E34" s="16">
        <v>0</v>
      </c>
      <c r="F34" s="15">
        <f t="shared" si="8"/>
        <v>1500000</v>
      </c>
      <c r="G34" s="16">
        <v>623955.53</v>
      </c>
      <c r="H34" s="16">
        <v>623955.53</v>
      </c>
      <c r="I34" s="16">
        <f t="shared" si="9"/>
        <v>876044.47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25902.8</v>
      </c>
      <c r="H35" s="16">
        <v>25902.8</v>
      </c>
      <c r="I35" s="16">
        <f t="shared" si="9"/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0</v>
      </c>
      <c r="F37" s="15">
        <f t="shared" si="8"/>
        <v>1000000</v>
      </c>
      <c r="G37" s="16">
        <v>119088.4</v>
      </c>
      <c r="H37" s="16">
        <v>119088.4</v>
      </c>
      <c r="I37" s="16">
        <f t="shared" si="9"/>
        <v>880911.6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 t="shared" si="8"/>
        <v>1500000</v>
      </c>
      <c r="G38" s="16">
        <v>160378</v>
      </c>
      <c r="H38" s="16">
        <v>160378</v>
      </c>
      <c r="I38" s="16">
        <f t="shared" si="9"/>
        <v>1339622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0</v>
      </c>
      <c r="F39" s="15">
        <f t="shared" si="10"/>
        <v>4055101.97</v>
      </c>
      <c r="G39" s="15">
        <f t="shared" si="10"/>
        <v>584140.3200000001</v>
      </c>
      <c r="H39" s="15">
        <f t="shared" si="10"/>
        <v>584140.3200000001</v>
      </c>
      <c r="I39" s="15">
        <f t="shared" si="10"/>
        <v>3470961.6500000004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108196</v>
      </c>
      <c r="H40" s="16">
        <v>108196</v>
      </c>
      <c r="I40" s="16">
        <f aca="true" t="shared" si="12" ref="I40:I48">F40-G40</f>
        <v>491804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0</v>
      </c>
      <c r="F43" s="15">
        <f t="shared" si="11"/>
        <v>3455101.97</v>
      </c>
      <c r="G43" s="16">
        <v>475944.32</v>
      </c>
      <c r="H43" s="16">
        <v>475944.32</v>
      </c>
      <c r="I43" s="16">
        <f t="shared" si="12"/>
        <v>2979157.6500000004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0</v>
      </c>
      <c r="F49" s="15">
        <f t="shared" si="13"/>
        <v>2653120</v>
      </c>
      <c r="G49" s="15">
        <f t="shared" si="13"/>
        <v>0</v>
      </c>
      <c r="H49" s="15">
        <f t="shared" si="13"/>
        <v>0</v>
      </c>
      <c r="I49" s="15">
        <f t="shared" si="13"/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 t="shared" si="14"/>
        <v>2223120</v>
      </c>
      <c r="G57" s="16">
        <v>0</v>
      </c>
      <c r="H57" s="16">
        <v>0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117510.13</v>
      </c>
      <c r="H59" s="15">
        <f>SUM(H60:H62)</f>
        <v>117510.13</v>
      </c>
      <c r="I59" s="16">
        <f t="shared" si="15"/>
        <v>12972578.74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117510.13</v>
      </c>
      <c r="H60" s="16">
        <v>117510.13</v>
      </c>
      <c r="I60" s="16">
        <f t="shared" si="15"/>
        <v>550710.7400000001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 t="shared" si="15"/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15"/>
        <v>0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/>
      <c r="E83" s="16"/>
      <c r="F83" s="15">
        <f t="shared" si="17"/>
        <v>0</v>
      </c>
      <c r="G83" s="16"/>
      <c r="H83" s="16"/>
      <c r="I83" s="16">
        <f t="shared" si="15"/>
        <v>0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5075082.98</v>
      </c>
      <c r="F85" s="21">
        <f t="shared" si="18"/>
        <v>43036276.980000004</v>
      </c>
      <c r="G85" s="21">
        <f t="shared" si="18"/>
        <v>7272677.13</v>
      </c>
      <c r="H85" s="21">
        <f t="shared" si="18"/>
        <v>6998178.13</v>
      </c>
      <c r="I85" s="21">
        <f t="shared" si="18"/>
        <v>35763599.85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1348450</v>
      </c>
      <c r="H86" s="15">
        <f>SUM(H87:H93)</f>
        <v>1073951</v>
      </c>
      <c r="I86" s="16">
        <f aca="true" t="shared" si="19" ref="I86:I117">F86-G86</f>
        <v>7676552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1285710</v>
      </c>
      <c r="H87" s="16">
        <v>1024973</v>
      </c>
      <c r="I87" s="16">
        <f t="shared" si="19"/>
        <v>5136024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21311</v>
      </c>
      <c r="H89" s="16">
        <v>15553</v>
      </c>
      <c r="I89" s="16">
        <f t="shared" si="19"/>
        <v>2008756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41429</v>
      </c>
      <c r="H91" s="16">
        <v>33425</v>
      </c>
      <c r="I91" s="16">
        <f t="shared" si="19"/>
        <v>531772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754715.04</v>
      </c>
      <c r="H94" s="15">
        <f>SUM(H95:H103)</f>
        <v>754715.04</v>
      </c>
      <c r="I94" s="16">
        <f t="shared" si="19"/>
        <v>4245284.96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1500000</v>
      </c>
      <c r="F98" s="15">
        <f t="shared" si="21"/>
        <v>1500000</v>
      </c>
      <c r="G98" s="16">
        <v>300000</v>
      </c>
      <c r="H98" s="16">
        <v>300000</v>
      </c>
      <c r="I98" s="16">
        <f t="shared" si="19"/>
        <v>1200000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454715.04</v>
      </c>
      <c r="H100" s="16">
        <v>454715.04</v>
      </c>
      <c r="I100" s="16">
        <f t="shared" si="19"/>
        <v>3045284.96</v>
      </c>
    </row>
    <row r="101" spans="2:9" ht="12.75">
      <c r="B101" s="13" t="s">
        <v>27</v>
      </c>
      <c r="C101" s="11"/>
      <c r="D101" s="15"/>
      <c r="E101" s="16"/>
      <c r="F101" s="15">
        <f t="shared" si="21"/>
        <v>0</v>
      </c>
      <c r="G101" s="16"/>
      <c r="H101" s="16"/>
      <c r="I101" s="16">
        <f t="shared" si="19"/>
        <v>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300208.91000000003</v>
      </c>
      <c r="H104" s="15">
        <f>SUM(H105:H113)</f>
        <v>300208.91000000003</v>
      </c>
      <c r="I104" s="16">
        <f t="shared" si="19"/>
        <v>8236037.09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203598.91</v>
      </c>
      <c r="H105" s="16">
        <v>203598.91</v>
      </c>
      <c r="I105" s="16">
        <f t="shared" si="19"/>
        <v>7832647.09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96610</v>
      </c>
      <c r="H113" s="16">
        <v>96610</v>
      </c>
      <c r="I113" s="16">
        <f t="shared" si="19"/>
        <v>403390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/>
      <c r="E118" s="16"/>
      <c r="F118" s="16">
        <f t="shared" si="23"/>
        <v>0</v>
      </c>
      <c r="G118" s="16"/>
      <c r="H118" s="16"/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5075082.98</v>
      </c>
      <c r="F134" s="15">
        <f>SUM(F135:F137)</f>
        <v>20475028.98</v>
      </c>
      <c r="G134" s="15">
        <f>SUM(G135:G137)</f>
        <v>4869303.18</v>
      </c>
      <c r="H134" s="15">
        <f>SUM(H135:H137)</f>
        <v>4869303.18</v>
      </c>
      <c r="I134" s="16">
        <f t="shared" si="24"/>
        <v>15605725.8</v>
      </c>
    </row>
    <row r="135" spans="2:9" ht="12.75">
      <c r="B135" s="13" t="s">
        <v>61</v>
      </c>
      <c r="C135" s="11"/>
      <c r="D135" s="15">
        <v>4465333</v>
      </c>
      <c r="E135" s="16">
        <v>5075082.98</v>
      </c>
      <c r="F135" s="16">
        <f>D135+E135</f>
        <v>9540415.98</v>
      </c>
      <c r="G135" s="16">
        <v>4869303.18</v>
      </c>
      <c r="H135" s="16">
        <v>4869303.18</v>
      </c>
      <c r="I135" s="16">
        <f t="shared" si="24"/>
        <v>4671112.800000001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9" ref="D160:I160">D10+D85</f>
        <v>91001670.75</v>
      </c>
      <c r="E160" s="14">
        <f t="shared" si="29"/>
        <v>5362569.07</v>
      </c>
      <c r="F160" s="14">
        <f t="shared" si="29"/>
        <v>96364239.82000001</v>
      </c>
      <c r="G160" s="14">
        <f t="shared" si="29"/>
        <v>12427559.24</v>
      </c>
      <c r="H160" s="14">
        <f t="shared" si="29"/>
        <v>12144458.24</v>
      </c>
      <c r="I160" s="14">
        <f t="shared" si="29"/>
        <v>83936680.58000001</v>
      </c>
    </row>
    <row r="161" spans="2:9" ht="5.25" customHeight="1" thickBot="1">
      <c r="B161" s="5"/>
      <c r="C161" s="12"/>
      <c r="D161" s="17"/>
      <c r="E161" s="18"/>
      <c r="F161" s="18"/>
      <c r="G161" s="18"/>
      <c r="H161" s="18"/>
      <c r="I161" s="18"/>
    </row>
    <row r="162" spans="2:9" ht="12.75">
      <c r="B162" s="51" t="s">
        <v>89</v>
      </c>
      <c r="C162" s="51"/>
      <c r="D162" s="51"/>
      <c r="E162" s="51"/>
      <c r="F162" s="51"/>
      <c r="G162" s="51"/>
      <c r="H162" s="51"/>
      <c r="I162" s="51"/>
    </row>
    <row r="163" spans="2:9" ht="29.25" customHeight="1">
      <c r="B163" s="51"/>
      <c r="C163" s="51"/>
      <c r="D163" s="51"/>
      <c r="E163" s="51"/>
      <c r="F163" s="51"/>
      <c r="G163" s="51"/>
      <c r="H163" s="51"/>
      <c r="I163" s="51"/>
    </row>
    <row r="164" spans="2:9" ht="6" customHeight="1">
      <c r="B164" s="23"/>
      <c r="C164" s="23"/>
      <c r="D164" s="24"/>
      <c r="E164" s="24"/>
      <c r="F164" s="23"/>
      <c r="G164" s="25"/>
      <c r="H164" s="25"/>
      <c r="I164" s="25"/>
    </row>
    <row r="165" spans="2:9" ht="6" customHeight="1">
      <c r="B165" s="23"/>
      <c r="C165" s="23"/>
      <c r="D165" s="24"/>
      <c r="E165" s="24"/>
      <c r="F165" s="23"/>
      <c r="G165" s="25"/>
      <c r="H165" s="25"/>
      <c r="I165" s="25"/>
    </row>
    <row r="166" spans="2:9" ht="12.75">
      <c r="B166" s="52" t="s">
        <v>90</v>
      </c>
      <c r="C166" s="52"/>
      <c r="D166" s="52"/>
      <c r="E166" s="48" t="s">
        <v>91</v>
      </c>
      <c r="F166" s="48"/>
      <c r="G166" s="48"/>
      <c r="H166" s="26"/>
      <c r="I166" s="26"/>
    </row>
    <row r="167" spans="2:9" ht="12.75">
      <c r="B167" s="68" t="s">
        <v>92</v>
      </c>
      <c r="C167" s="68"/>
      <c r="D167" s="68"/>
      <c r="E167" s="47" t="s">
        <v>93</v>
      </c>
      <c r="F167" s="47"/>
      <c r="G167" s="47"/>
      <c r="H167" s="26"/>
      <c r="I167" s="26"/>
    </row>
    <row r="168" spans="2:9" ht="4.5" customHeight="1">
      <c r="B168" s="27"/>
      <c r="C168" s="27"/>
      <c r="D168" s="27"/>
      <c r="E168" s="28"/>
      <c r="F168" s="28"/>
      <c r="G168" s="28"/>
      <c r="H168" s="26"/>
      <c r="I168" s="26"/>
    </row>
    <row r="169" spans="2:9" ht="12.75">
      <c r="B169" s="26"/>
      <c r="C169" s="48" t="s">
        <v>94</v>
      </c>
      <c r="D169" s="48"/>
      <c r="E169" s="48"/>
      <c r="F169" s="48"/>
      <c r="G169" s="26"/>
      <c r="H169" s="26"/>
      <c r="I169" s="26"/>
    </row>
    <row r="170" spans="2:9" ht="12.75">
      <c r="B170" s="26"/>
      <c r="C170" s="47" t="s">
        <v>95</v>
      </c>
      <c r="D170" s="47"/>
      <c r="E170" s="47"/>
      <c r="F170" s="47"/>
      <c r="G170" s="26"/>
      <c r="H170" s="26"/>
      <c r="I170" s="26"/>
    </row>
  </sheetData>
  <sheetProtection/>
  <mergeCells count="19">
    <mergeCell ref="C170:F170"/>
    <mergeCell ref="B162:I163"/>
    <mergeCell ref="B166:D166"/>
    <mergeCell ref="E166:G166"/>
    <mergeCell ref="B167:D167"/>
    <mergeCell ref="E167:G167"/>
    <mergeCell ref="C169:F169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55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96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6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959827.5900000001</v>
      </c>
      <c r="F10" s="14">
        <f t="shared" si="0"/>
        <v>54000304.34</v>
      </c>
      <c r="G10" s="14">
        <f t="shared" si="0"/>
        <v>8953605.050000003</v>
      </c>
      <c r="H10" s="14">
        <f t="shared" si="0"/>
        <v>8924343.450000001</v>
      </c>
      <c r="I10" s="14">
        <f t="shared" si="0"/>
        <v>45046699.29000001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538960</v>
      </c>
      <c r="F11" s="15">
        <f t="shared" si="1"/>
        <v>26958612</v>
      </c>
      <c r="G11" s="15">
        <f t="shared" si="1"/>
        <v>5263955.390000001</v>
      </c>
      <c r="H11" s="15">
        <f t="shared" si="1"/>
        <v>5263955.390000001</v>
      </c>
      <c r="I11" s="15">
        <f t="shared" si="1"/>
        <v>21694656.610000003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3912224</v>
      </c>
      <c r="H12" s="16">
        <v>3912224</v>
      </c>
      <c r="I12" s="16">
        <f aca="true" t="shared" si="3" ref="I12:I18">F12-G12</f>
        <v>11416716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175755</v>
      </c>
      <c r="H13" s="16">
        <v>175755</v>
      </c>
      <c r="I13" s="16">
        <f t="shared" si="3"/>
        <v>917902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145767.33</v>
      </c>
      <c r="H14" s="16">
        <v>145767.33</v>
      </c>
      <c r="I14" s="16">
        <f t="shared" si="3"/>
        <v>6713369.67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591672</v>
      </c>
      <c r="F16" s="16">
        <f t="shared" si="2"/>
        <v>3676878</v>
      </c>
      <c r="G16" s="16">
        <v>1030209.06</v>
      </c>
      <c r="H16" s="16">
        <v>1030209.06</v>
      </c>
      <c r="I16" s="16">
        <f t="shared" si="3"/>
        <v>2646668.94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30000</v>
      </c>
      <c r="F19" s="15">
        <f t="shared" si="4"/>
        <v>2850000</v>
      </c>
      <c r="G19" s="15">
        <f t="shared" si="4"/>
        <v>580600.36</v>
      </c>
      <c r="H19" s="15">
        <f t="shared" si="4"/>
        <v>580600.36</v>
      </c>
      <c r="I19" s="15">
        <f t="shared" si="4"/>
        <v>2269399.6399999997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 aca="true" t="shared" si="5" ref="F20:F28">D20+E20</f>
        <v>660000</v>
      </c>
      <c r="G20" s="16">
        <v>487295.64</v>
      </c>
      <c r="H20" s="16">
        <v>487295.64</v>
      </c>
      <c r="I20" s="16">
        <f aca="true" t="shared" si="6" ref="I20:I28">F20-G20</f>
        <v>172704.36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50000</v>
      </c>
      <c r="F24" s="15">
        <f t="shared" si="5"/>
        <v>300000</v>
      </c>
      <c r="G24" s="16">
        <v>73398</v>
      </c>
      <c r="H24" s="16">
        <v>73398</v>
      </c>
      <c r="I24" s="16">
        <f t="shared" si="6"/>
        <v>226602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 t="shared" si="5"/>
        <v>100000</v>
      </c>
      <c r="G26" s="16">
        <v>1097.83</v>
      </c>
      <c r="H26" s="16">
        <v>1097.83</v>
      </c>
      <c r="I26" s="16">
        <f t="shared" si="6"/>
        <v>98902.17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-20000</v>
      </c>
      <c r="F28" s="15">
        <f t="shared" si="5"/>
        <v>430000</v>
      </c>
      <c r="G28" s="16">
        <v>10724.89</v>
      </c>
      <c r="H28" s="16">
        <v>10724.89</v>
      </c>
      <c r="I28" s="16">
        <f t="shared" si="6"/>
        <v>419275.11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-30000</v>
      </c>
      <c r="F29" s="15">
        <f t="shared" si="7"/>
        <v>4260000</v>
      </c>
      <c r="G29" s="15">
        <f t="shared" si="7"/>
        <v>1657588.53</v>
      </c>
      <c r="H29" s="15">
        <f t="shared" si="7"/>
        <v>1628326.93</v>
      </c>
      <c r="I29" s="15">
        <f t="shared" si="7"/>
        <v>2602411.4699999997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39145.23</v>
      </c>
      <c r="H30" s="16">
        <v>39145.23</v>
      </c>
      <c r="I30" s="16">
        <f aca="true" t="shared" si="9" ref="I30:I38">F30-G30</f>
        <v>140854.77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 t="shared" si="8"/>
        <v>30000</v>
      </c>
      <c r="G31" s="16">
        <v>0</v>
      </c>
      <c r="H31" s="16">
        <v>0</v>
      </c>
      <c r="I31" s="16">
        <f t="shared" si="9"/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 t="shared" si="8"/>
        <v>30000</v>
      </c>
      <c r="G32" s="16">
        <v>52563</v>
      </c>
      <c r="H32" s="16">
        <v>43961</v>
      </c>
      <c r="I32" s="16">
        <f t="shared" si="9"/>
        <v>-22563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 t="shared" si="8"/>
        <v>15000</v>
      </c>
      <c r="G33" s="16">
        <v>0</v>
      </c>
      <c r="H33" s="16">
        <v>0</v>
      </c>
      <c r="I33" s="16">
        <f t="shared" si="9"/>
        <v>15000</v>
      </c>
    </row>
    <row r="34" spans="2:9" ht="12.75">
      <c r="B34" s="13" t="s">
        <v>35</v>
      </c>
      <c r="C34" s="11"/>
      <c r="D34" s="15">
        <v>1500000</v>
      </c>
      <c r="E34" s="16">
        <v>50000</v>
      </c>
      <c r="F34" s="15">
        <f t="shared" si="8"/>
        <v>1550000</v>
      </c>
      <c r="G34" s="16">
        <v>1180565.76</v>
      </c>
      <c r="H34" s="16">
        <v>1159906.16</v>
      </c>
      <c r="I34" s="16">
        <f t="shared" si="9"/>
        <v>369434.24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25902.8</v>
      </c>
      <c r="H35" s="16">
        <v>25902.8</v>
      </c>
      <c r="I35" s="16">
        <f t="shared" si="9"/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146465.74</v>
      </c>
      <c r="H37" s="16">
        <v>146465.74</v>
      </c>
      <c r="I37" s="16">
        <f t="shared" si="9"/>
        <v>773534.26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 t="shared" si="8"/>
        <v>1500000</v>
      </c>
      <c r="G38" s="16">
        <v>212946</v>
      </c>
      <c r="H38" s="16">
        <v>212946</v>
      </c>
      <c r="I38" s="16">
        <f t="shared" si="9"/>
        <v>1287054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1307143.12</v>
      </c>
      <c r="H39" s="15">
        <f t="shared" si="10"/>
        <v>1307143.12</v>
      </c>
      <c r="I39" s="15">
        <f t="shared" si="10"/>
        <v>2881340.35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162144</v>
      </c>
      <c r="H40" s="16">
        <v>162144</v>
      </c>
      <c r="I40" s="16">
        <f aca="true" t="shared" si="12" ref="I40:I48">F40-G40</f>
        <v>437856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1144999.12</v>
      </c>
      <c r="H43" s="16">
        <v>1144999.12</v>
      </c>
      <c r="I43" s="16">
        <f t="shared" si="12"/>
        <v>2443484.35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0</v>
      </c>
      <c r="F49" s="15">
        <f t="shared" si="13"/>
        <v>2653120</v>
      </c>
      <c r="G49" s="15">
        <f t="shared" si="13"/>
        <v>0</v>
      </c>
      <c r="H49" s="15">
        <f t="shared" si="13"/>
        <v>0</v>
      </c>
      <c r="I49" s="15">
        <f t="shared" si="13"/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 t="shared" si="14"/>
        <v>2223120</v>
      </c>
      <c r="G57" s="16">
        <v>0</v>
      </c>
      <c r="H57" s="16">
        <v>0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144317.65</v>
      </c>
      <c r="H59" s="15">
        <f>SUM(H60:H62)</f>
        <v>144317.65</v>
      </c>
      <c r="I59" s="16">
        <f t="shared" si="15"/>
        <v>12945771.22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144317.65</v>
      </c>
      <c r="H60" s="16">
        <v>144317.65</v>
      </c>
      <c r="I60" s="16">
        <f t="shared" si="15"/>
        <v>523903.2200000001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 t="shared" si="15"/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15"/>
        <v>0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/>
      <c r="E83" s="16"/>
      <c r="F83" s="15">
        <f t="shared" si="17"/>
        <v>0</v>
      </c>
      <c r="G83" s="16"/>
      <c r="H83" s="16"/>
      <c r="I83" s="16">
        <f t="shared" si="15"/>
        <v>0</v>
      </c>
    </row>
    <row r="84" spans="2:9" ht="12.75">
      <c r="B84" s="19" t="s">
        <v>85</v>
      </c>
      <c r="C84" s="20"/>
      <c r="D84" s="21">
        <f aca="true" t="shared" si="18" ref="D84:I84">D85+D103+D93+D113+D123+D133+D137+D146+D150</f>
        <v>37961194</v>
      </c>
      <c r="E84" s="21">
        <f t="shared" si="18"/>
        <v>5075082.98</v>
      </c>
      <c r="F84" s="21">
        <f t="shared" si="18"/>
        <v>43036276.980000004</v>
      </c>
      <c r="G84" s="21">
        <f t="shared" si="18"/>
        <v>11433451.89</v>
      </c>
      <c r="H84" s="21">
        <f t="shared" si="18"/>
        <v>11433451.89</v>
      </c>
      <c r="I84" s="21">
        <f t="shared" si="18"/>
        <v>31602825.09</v>
      </c>
    </row>
    <row r="85" spans="2:9" ht="12.75">
      <c r="B85" s="3" t="s">
        <v>12</v>
      </c>
      <c r="C85" s="9"/>
      <c r="D85" s="15">
        <f>SUM(D86:D92)</f>
        <v>9025002</v>
      </c>
      <c r="E85" s="15">
        <f>SUM(E86:E92)</f>
        <v>0</v>
      </c>
      <c r="F85" s="15">
        <f>SUM(F86:F92)</f>
        <v>9025002</v>
      </c>
      <c r="G85" s="15">
        <f>SUM(G86:G92)</f>
        <v>1633891</v>
      </c>
      <c r="H85" s="15">
        <f>SUM(H86:H92)</f>
        <v>1633891</v>
      </c>
      <c r="I85" s="16">
        <f aca="true" t="shared" si="19" ref="I85:I116">F85-G85</f>
        <v>7391111</v>
      </c>
    </row>
    <row r="86" spans="2:9" ht="12.75">
      <c r="B86" s="13" t="s">
        <v>13</v>
      </c>
      <c r="C86" s="11"/>
      <c r="D86" s="15">
        <v>6421734</v>
      </c>
      <c r="E86" s="16">
        <v>0</v>
      </c>
      <c r="F86" s="15">
        <f aca="true" t="shared" si="20" ref="F86:F92">D86+E86</f>
        <v>6421734</v>
      </c>
      <c r="G86" s="16">
        <v>1545516</v>
      </c>
      <c r="H86" s="16">
        <v>1545516</v>
      </c>
      <c r="I86" s="16">
        <f t="shared" si="19"/>
        <v>4876218</v>
      </c>
    </row>
    <row r="87" spans="2:9" ht="12.75">
      <c r="B87" s="13" t="s">
        <v>14</v>
      </c>
      <c r="C87" s="11"/>
      <c r="D87" s="15"/>
      <c r="E87" s="16"/>
      <c r="F87" s="15">
        <f t="shared" si="20"/>
        <v>0</v>
      </c>
      <c r="G87" s="16"/>
      <c r="H87" s="16"/>
      <c r="I87" s="16">
        <f t="shared" si="19"/>
        <v>0</v>
      </c>
    </row>
    <row r="88" spans="2:9" ht="12.75">
      <c r="B88" s="13" t="s">
        <v>15</v>
      </c>
      <c r="C88" s="11"/>
      <c r="D88" s="15">
        <v>2030067</v>
      </c>
      <c r="E88" s="16">
        <v>0</v>
      </c>
      <c r="F88" s="15">
        <f t="shared" si="20"/>
        <v>2030067</v>
      </c>
      <c r="G88" s="16">
        <v>38942</v>
      </c>
      <c r="H88" s="16">
        <v>38942</v>
      </c>
      <c r="I88" s="16">
        <f t="shared" si="19"/>
        <v>1991125</v>
      </c>
    </row>
    <row r="89" spans="2:9" ht="12.75">
      <c r="B89" s="13" t="s">
        <v>16</v>
      </c>
      <c r="C89" s="11"/>
      <c r="D89" s="15"/>
      <c r="E89" s="16"/>
      <c r="F89" s="15">
        <f t="shared" si="20"/>
        <v>0</v>
      </c>
      <c r="G89" s="16"/>
      <c r="H89" s="16"/>
      <c r="I89" s="16">
        <f t="shared" si="19"/>
        <v>0</v>
      </c>
    </row>
    <row r="90" spans="2:9" ht="12.75">
      <c r="B90" s="13" t="s">
        <v>17</v>
      </c>
      <c r="C90" s="11"/>
      <c r="D90" s="15">
        <v>573201</v>
      </c>
      <c r="E90" s="16">
        <v>0</v>
      </c>
      <c r="F90" s="15">
        <f t="shared" si="20"/>
        <v>573201</v>
      </c>
      <c r="G90" s="16">
        <v>49433</v>
      </c>
      <c r="H90" s="16">
        <v>49433</v>
      </c>
      <c r="I90" s="16">
        <f t="shared" si="19"/>
        <v>523768</v>
      </c>
    </row>
    <row r="91" spans="2:9" ht="12.75">
      <c r="B91" s="13" t="s">
        <v>18</v>
      </c>
      <c r="C91" s="11"/>
      <c r="D91" s="15"/>
      <c r="E91" s="16"/>
      <c r="F91" s="15">
        <f t="shared" si="20"/>
        <v>0</v>
      </c>
      <c r="G91" s="16"/>
      <c r="H91" s="16"/>
      <c r="I91" s="16">
        <f t="shared" si="19"/>
        <v>0</v>
      </c>
    </row>
    <row r="92" spans="2:9" ht="12.75">
      <c r="B92" s="13" t="s">
        <v>19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3" t="s">
        <v>20</v>
      </c>
      <c r="C93" s="9"/>
      <c r="D93" s="15">
        <f>SUM(D94:D102)</f>
        <v>3500000</v>
      </c>
      <c r="E93" s="15">
        <f>SUM(E94:E102)</f>
        <v>1500000</v>
      </c>
      <c r="F93" s="15">
        <f>SUM(F94:F102)</f>
        <v>5000000</v>
      </c>
      <c r="G93" s="15">
        <f>SUM(G94:G102)</f>
        <v>1258280.25</v>
      </c>
      <c r="H93" s="15">
        <f>SUM(H94:H102)</f>
        <v>1258280.25</v>
      </c>
      <c r="I93" s="16">
        <f t="shared" si="19"/>
        <v>3741719.75</v>
      </c>
    </row>
    <row r="94" spans="2:9" ht="12.75">
      <c r="B94" s="13" t="s">
        <v>21</v>
      </c>
      <c r="C94" s="11"/>
      <c r="D94" s="15"/>
      <c r="E94" s="16"/>
      <c r="F94" s="15">
        <f aca="true" t="shared" si="21" ref="F94:F102">D94+E94</f>
        <v>0</v>
      </c>
      <c r="G94" s="16"/>
      <c r="H94" s="16"/>
      <c r="I94" s="16">
        <f t="shared" si="19"/>
        <v>0</v>
      </c>
    </row>
    <row r="95" spans="2:9" ht="12.75">
      <c r="B95" s="13" t="s">
        <v>22</v>
      </c>
      <c r="C95" s="11"/>
      <c r="D95" s="15"/>
      <c r="E95" s="16"/>
      <c r="F95" s="15">
        <f t="shared" si="21"/>
        <v>0</v>
      </c>
      <c r="G95" s="16"/>
      <c r="H95" s="16"/>
      <c r="I95" s="16">
        <f t="shared" si="19"/>
        <v>0</v>
      </c>
    </row>
    <row r="96" spans="2:9" ht="12.75">
      <c r="B96" s="13" t="s">
        <v>23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24</v>
      </c>
      <c r="C97" s="11"/>
      <c r="D97" s="15">
        <v>0</v>
      </c>
      <c r="E97" s="16">
        <v>1500000</v>
      </c>
      <c r="F97" s="15">
        <f t="shared" si="21"/>
        <v>1500000</v>
      </c>
      <c r="G97" s="16">
        <v>600000</v>
      </c>
      <c r="H97" s="16">
        <v>600000</v>
      </c>
      <c r="I97" s="16">
        <f t="shared" si="19"/>
        <v>900000</v>
      </c>
    </row>
    <row r="98" spans="2:9" ht="12.75">
      <c r="B98" s="13" t="s">
        <v>25</v>
      </c>
      <c r="C98" s="11"/>
      <c r="D98" s="15"/>
      <c r="E98" s="16"/>
      <c r="F98" s="15">
        <f t="shared" si="21"/>
        <v>0</v>
      </c>
      <c r="G98" s="16"/>
      <c r="H98" s="16"/>
      <c r="I98" s="16">
        <f t="shared" si="19"/>
        <v>0</v>
      </c>
    </row>
    <row r="99" spans="2:9" ht="12.75">
      <c r="B99" s="13" t="s">
        <v>26</v>
      </c>
      <c r="C99" s="11"/>
      <c r="D99" s="15">
        <v>3500000</v>
      </c>
      <c r="E99" s="16">
        <v>0</v>
      </c>
      <c r="F99" s="15">
        <f t="shared" si="21"/>
        <v>3500000</v>
      </c>
      <c r="G99" s="16">
        <v>658280.25</v>
      </c>
      <c r="H99" s="16">
        <v>658280.25</v>
      </c>
      <c r="I99" s="16">
        <f t="shared" si="19"/>
        <v>2841719.75</v>
      </c>
    </row>
    <row r="100" spans="2:9" ht="12.75">
      <c r="B100" s="13" t="s">
        <v>27</v>
      </c>
      <c r="C100" s="11"/>
      <c r="D100" s="15"/>
      <c r="E100" s="16"/>
      <c r="F100" s="15">
        <f t="shared" si="21"/>
        <v>0</v>
      </c>
      <c r="G100" s="16"/>
      <c r="H100" s="16"/>
      <c r="I100" s="16">
        <f t="shared" si="19"/>
        <v>0</v>
      </c>
    </row>
    <row r="101" spans="2:9" ht="12.75">
      <c r="B101" s="13" t="s">
        <v>28</v>
      </c>
      <c r="C101" s="11"/>
      <c r="D101" s="15"/>
      <c r="E101" s="16"/>
      <c r="F101" s="15">
        <f t="shared" si="21"/>
        <v>0</v>
      </c>
      <c r="G101" s="16"/>
      <c r="H101" s="16"/>
      <c r="I101" s="16">
        <f t="shared" si="19"/>
        <v>0</v>
      </c>
    </row>
    <row r="102" spans="2:9" ht="12.75">
      <c r="B102" s="13" t="s">
        <v>29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3" t="s">
        <v>30</v>
      </c>
      <c r="C103" s="9"/>
      <c r="D103" s="15">
        <f>SUM(D104:D112)</f>
        <v>10036246</v>
      </c>
      <c r="E103" s="15">
        <f>SUM(E104:E112)</f>
        <v>-1500000</v>
      </c>
      <c r="F103" s="15">
        <f>SUM(F104:F112)</f>
        <v>8536246</v>
      </c>
      <c r="G103" s="15">
        <f>SUM(G104:G112)</f>
        <v>1380821.67</v>
      </c>
      <c r="H103" s="15">
        <f>SUM(H104:H112)</f>
        <v>1380821.67</v>
      </c>
      <c r="I103" s="16">
        <f t="shared" si="19"/>
        <v>7155424.33</v>
      </c>
    </row>
    <row r="104" spans="2:9" ht="12.75">
      <c r="B104" s="13" t="s">
        <v>31</v>
      </c>
      <c r="C104" s="11"/>
      <c r="D104" s="15">
        <v>9536246</v>
      </c>
      <c r="E104" s="16">
        <v>-1500000</v>
      </c>
      <c r="F104" s="16">
        <f aca="true" t="shared" si="22" ref="F104:F112">D104+E104</f>
        <v>8036246</v>
      </c>
      <c r="G104" s="16">
        <v>1284211.67</v>
      </c>
      <c r="H104" s="16">
        <v>1284211.67</v>
      </c>
      <c r="I104" s="16">
        <f t="shared" si="19"/>
        <v>6752034.33</v>
      </c>
    </row>
    <row r="105" spans="2:9" ht="12.75">
      <c r="B105" s="13" t="s">
        <v>32</v>
      </c>
      <c r="C105" s="11"/>
      <c r="D105" s="15"/>
      <c r="E105" s="16"/>
      <c r="F105" s="16">
        <f t="shared" si="22"/>
        <v>0</v>
      </c>
      <c r="G105" s="16"/>
      <c r="H105" s="16"/>
      <c r="I105" s="16">
        <f t="shared" si="19"/>
        <v>0</v>
      </c>
    </row>
    <row r="106" spans="2:9" ht="12.75">
      <c r="B106" s="13" t="s">
        <v>33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34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35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36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37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38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39</v>
      </c>
      <c r="C112" s="11"/>
      <c r="D112" s="15">
        <v>500000</v>
      </c>
      <c r="E112" s="16">
        <v>0</v>
      </c>
      <c r="F112" s="16">
        <f t="shared" si="22"/>
        <v>500000</v>
      </c>
      <c r="G112" s="16">
        <v>96610</v>
      </c>
      <c r="H112" s="16">
        <v>96610</v>
      </c>
      <c r="I112" s="16">
        <f t="shared" si="19"/>
        <v>403390</v>
      </c>
    </row>
    <row r="113" spans="2:9" ht="25.5" customHeight="1">
      <c r="B113" s="49" t="s">
        <v>40</v>
      </c>
      <c r="C113" s="50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 t="shared" si="19"/>
        <v>0</v>
      </c>
    </row>
    <row r="114" spans="2:9" ht="12.75">
      <c r="B114" s="13" t="s">
        <v>41</v>
      </c>
      <c r="C114" s="11"/>
      <c r="D114" s="15"/>
      <c r="E114" s="16"/>
      <c r="F114" s="16">
        <f aca="true" t="shared" si="23" ref="F114:F122">D114+E114</f>
        <v>0</v>
      </c>
      <c r="G114" s="16"/>
      <c r="H114" s="16"/>
      <c r="I114" s="16">
        <f t="shared" si="19"/>
        <v>0</v>
      </c>
    </row>
    <row r="115" spans="2:9" ht="12.75">
      <c r="B115" s="13" t="s">
        <v>42</v>
      </c>
      <c r="C115" s="11"/>
      <c r="D115" s="15"/>
      <c r="E115" s="16"/>
      <c r="F115" s="16">
        <f t="shared" si="23"/>
        <v>0</v>
      </c>
      <c r="G115" s="16"/>
      <c r="H115" s="16"/>
      <c r="I115" s="16">
        <f t="shared" si="19"/>
        <v>0</v>
      </c>
    </row>
    <row r="116" spans="2:9" ht="12.75">
      <c r="B116" s="13" t="s">
        <v>43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44</v>
      </c>
      <c r="C117" s="11"/>
      <c r="D117" s="15"/>
      <c r="E117" s="16"/>
      <c r="F117" s="16">
        <f t="shared" si="23"/>
        <v>0</v>
      </c>
      <c r="G117" s="16"/>
      <c r="H117" s="16"/>
      <c r="I117" s="16">
        <f aca="true" t="shared" si="24" ref="I117:I148">F117-G117</f>
        <v>0</v>
      </c>
    </row>
    <row r="118" spans="2:9" ht="12.75">
      <c r="B118" s="13" t="s">
        <v>45</v>
      </c>
      <c r="C118" s="11"/>
      <c r="D118" s="15"/>
      <c r="E118" s="16"/>
      <c r="F118" s="16">
        <f t="shared" si="23"/>
        <v>0</v>
      </c>
      <c r="G118" s="16"/>
      <c r="H118" s="16"/>
      <c r="I118" s="16">
        <f t="shared" si="24"/>
        <v>0</v>
      </c>
    </row>
    <row r="119" spans="2:9" ht="12.75">
      <c r="B119" s="13" t="s">
        <v>46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47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48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49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 t="shared" si="24"/>
        <v>0</v>
      </c>
    </row>
    <row r="124" spans="2:9" ht="12.75">
      <c r="B124" s="13" t="s">
        <v>51</v>
      </c>
      <c r="C124" s="11"/>
      <c r="D124" s="15"/>
      <c r="E124" s="16"/>
      <c r="F124" s="16">
        <f aca="true" t="shared" si="25" ref="F124:F132">D124+E124</f>
        <v>0</v>
      </c>
      <c r="G124" s="16"/>
      <c r="H124" s="16"/>
      <c r="I124" s="16">
        <f t="shared" si="24"/>
        <v>0</v>
      </c>
    </row>
    <row r="125" spans="2:9" ht="12.75">
      <c r="B125" s="13" t="s">
        <v>52</v>
      </c>
      <c r="C125" s="11"/>
      <c r="D125" s="15"/>
      <c r="E125" s="16"/>
      <c r="F125" s="16">
        <f t="shared" si="25"/>
        <v>0</v>
      </c>
      <c r="G125" s="16"/>
      <c r="H125" s="16"/>
      <c r="I125" s="16">
        <f t="shared" si="24"/>
        <v>0</v>
      </c>
    </row>
    <row r="126" spans="2:9" ht="12.75">
      <c r="B126" s="13" t="s">
        <v>53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54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55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56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57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58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59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3" t="s">
        <v>60</v>
      </c>
      <c r="C133" s="9"/>
      <c r="D133" s="15">
        <f>SUM(D134:D136)</f>
        <v>15399946</v>
      </c>
      <c r="E133" s="15">
        <f>SUM(E134:E136)</f>
        <v>5075082.98</v>
      </c>
      <c r="F133" s="15">
        <f>SUM(F134:F136)</f>
        <v>20475028.98</v>
      </c>
      <c r="G133" s="15">
        <f>SUM(G134:G136)</f>
        <v>7160458.97</v>
      </c>
      <c r="H133" s="15">
        <f>SUM(H134:H136)</f>
        <v>7160458.97</v>
      </c>
      <c r="I133" s="16">
        <f t="shared" si="24"/>
        <v>13314570.010000002</v>
      </c>
    </row>
    <row r="134" spans="2:9" ht="12.75">
      <c r="B134" s="13" t="s">
        <v>61</v>
      </c>
      <c r="C134" s="11"/>
      <c r="D134" s="15">
        <v>4465333</v>
      </c>
      <c r="E134" s="16">
        <v>5075082.98</v>
      </c>
      <c r="F134" s="16">
        <f>D134+E134</f>
        <v>9540415.98</v>
      </c>
      <c r="G134" s="16">
        <v>7160458.97</v>
      </c>
      <c r="H134" s="16">
        <v>7160458.97</v>
      </c>
      <c r="I134" s="16">
        <f t="shared" si="24"/>
        <v>2379957.0100000007</v>
      </c>
    </row>
    <row r="135" spans="2:9" ht="12.75">
      <c r="B135" s="13" t="s">
        <v>62</v>
      </c>
      <c r="C135" s="11"/>
      <c r="D135" s="15">
        <v>10934613</v>
      </c>
      <c r="E135" s="16">
        <v>0</v>
      </c>
      <c r="F135" s="16">
        <f>D135+E135</f>
        <v>10934613</v>
      </c>
      <c r="G135" s="16">
        <v>0</v>
      </c>
      <c r="H135" s="16">
        <v>0</v>
      </c>
      <c r="I135" s="16">
        <f t="shared" si="24"/>
        <v>10934613</v>
      </c>
    </row>
    <row r="136" spans="2:9" ht="12.7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24"/>
        <v>0</v>
      </c>
    </row>
    <row r="137" spans="2:9" ht="12.7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 t="shared" si="24"/>
        <v>0</v>
      </c>
    </row>
    <row r="138" spans="2:9" ht="12.75">
      <c r="B138" s="13" t="s">
        <v>65</v>
      </c>
      <c r="C138" s="11"/>
      <c r="D138" s="15"/>
      <c r="E138" s="16"/>
      <c r="F138" s="16">
        <f aca="true" t="shared" si="26" ref="F138:F145">D138+E138</f>
        <v>0</v>
      </c>
      <c r="G138" s="16"/>
      <c r="H138" s="16"/>
      <c r="I138" s="16">
        <f t="shared" si="24"/>
        <v>0</v>
      </c>
    </row>
    <row r="139" spans="2:9" ht="12.75">
      <c r="B139" s="13" t="s">
        <v>66</v>
      </c>
      <c r="C139" s="11"/>
      <c r="D139" s="15"/>
      <c r="E139" s="16"/>
      <c r="F139" s="16">
        <f t="shared" si="26"/>
        <v>0</v>
      </c>
      <c r="G139" s="16"/>
      <c r="H139" s="16"/>
      <c r="I139" s="16">
        <f t="shared" si="24"/>
        <v>0</v>
      </c>
    </row>
    <row r="140" spans="2:9" ht="12.75">
      <c r="B140" s="13" t="s">
        <v>67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68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69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70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71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72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 t="shared" si="24"/>
        <v>0</v>
      </c>
    </row>
    <row r="147" spans="2:9" ht="12.7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24"/>
        <v>0</v>
      </c>
    </row>
    <row r="148" spans="2:9" ht="12.7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 aca="true" t="shared" si="27" ref="I149:I157">F149-G149</f>
        <v>0</v>
      </c>
    </row>
    <row r="150" spans="2:9" ht="12.7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 t="shared" si="27"/>
        <v>0</v>
      </c>
    </row>
    <row r="151" spans="2:9" ht="12.75">
      <c r="B151" s="13" t="s">
        <v>78</v>
      </c>
      <c r="C151" s="11"/>
      <c r="D151" s="15"/>
      <c r="E151" s="16"/>
      <c r="F151" s="16">
        <f aca="true" t="shared" si="28" ref="F151:F157">D151+E151</f>
        <v>0</v>
      </c>
      <c r="G151" s="16"/>
      <c r="H151" s="16"/>
      <c r="I151" s="16">
        <f t="shared" si="27"/>
        <v>0</v>
      </c>
    </row>
    <row r="152" spans="2:9" ht="12.75">
      <c r="B152" s="13" t="s">
        <v>79</v>
      </c>
      <c r="C152" s="11"/>
      <c r="D152" s="15"/>
      <c r="E152" s="16"/>
      <c r="F152" s="16">
        <f t="shared" si="28"/>
        <v>0</v>
      </c>
      <c r="G152" s="16"/>
      <c r="H152" s="16"/>
      <c r="I152" s="16">
        <f t="shared" si="27"/>
        <v>0</v>
      </c>
    </row>
    <row r="153" spans="2:9" ht="12.75">
      <c r="B153" s="13" t="s">
        <v>80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81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82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83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84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2.25" customHeight="1">
      <c r="B158" s="3"/>
      <c r="C158" s="9"/>
      <c r="D158" s="15"/>
      <c r="E158" s="16"/>
      <c r="F158" s="16"/>
      <c r="G158" s="16"/>
      <c r="H158" s="16"/>
      <c r="I158" s="16"/>
    </row>
    <row r="159" spans="2:9" ht="12.75">
      <c r="B159" s="4" t="s">
        <v>86</v>
      </c>
      <c r="C159" s="10"/>
      <c r="D159" s="14">
        <f aca="true" t="shared" si="29" ref="D159:I159">D10+D84</f>
        <v>91001670.75</v>
      </c>
      <c r="E159" s="14">
        <f t="shared" si="29"/>
        <v>6034910.57</v>
      </c>
      <c r="F159" s="14">
        <f t="shared" si="29"/>
        <v>97036581.32000001</v>
      </c>
      <c r="G159" s="14">
        <f t="shared" si="29"/>
        <v>20387056.940000005</v>
      </c>
      <c r="H159" s="14">
        <f t="shared" si="29"/>
        <v>20357795.340000004</v>
      </c>
      <c r="I159" s="14">
        <f t="shared" si="29"/>
        <v>76649524.38000001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51" t="s">
        <v>89</v>
      </c>
      <c r="C161" s="51"/>
      <c r="D161" s="51"/>
      <c r="E161" s="51"/>
      <c r="F161" s="51"/>
      <c r="G161" s="51"/>
      <c r="H161" s="51"/>
      <c r="I161" s="51"/>
    </row>
    <row r="162" spans="2:9" ht="29.25" customHeight="1">
      <c r="B162" s="51"/>
      <c r="C162" s="51"/>
      <c r="D162" s="51"/>
      <c r="E162" s="51"/>
      <c r="F162" s="51"/>
      <c r="G162" s="51"/>
      <c r="H162" s="51"/>
      <c r="I162" s="51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52" t="s">
        <v>90</v>
      </c>
      <c r="C164" s="52"/>
      <c r="D164" s="52"/>
      <c r="E164" s="48" t="s">
        <v>91</v>
      </c>
      <c r="F164" s="48"/>
      <c r="G164" s="48"/>
      <c r="H164" s="26"/>
      <c r="I164" s="26"/>
    </row>
    <row r="165" spans="2:9" ht="12.75">
      <c r="B165" s="68" t="s">
        <v>92</v>
      </c>
      <c r="C165" s="68"/>
      <c r="D165" s="68"/>
      <c r="E165" s="47" t="s">
        <v>93</v>
      </c>
      <c r="F165" s="47"/>
      <c r="G165" s="47"/>
      <c r="H165" s="26"/>
      <c r="I165" s="26"/>
    </row>
    <row r="166" spans="2:9" ht="4.5" customHeight="1">
      <c r="B166" s="27"/>
      <c r="C166" s="27"/>
      <c r="D166" s="27"/>
      <c r="E166" s="28"/>
      <c r="F166" s="28"/>
      <c r="G166" s="28"/>
      <c r="H166" s="26"/>
      <c r="I166" s="26"/>
    </row>
    <row r="167" spans="2:9" ht="12.75">
      <c r="B167" s="26"/>
      <c r="C167" s="48" t="s">
        <v>94</v>
      </c>
      <c r="D167" s="48"/>
      <c r="E167" s="48"/>
      <c r="F167" s="48"/>
      <c r="G167" s="26"/>
      <c r="H167" s="26"/>
      <c r="I167" s="26"/>
    </row>
    <row r="168" spans="2:9" ht="12.75">
      <c r="B168" s="26"/>
      <c r="C168" s="47" t="s">
        <v>95</v>
      </c>
      <c r="D168" s="47"/>
      <c r="E168" s="47"/>
      <c r="F168" s="47"/>
      <c r="G168" s="26"/>
      <c r="H168" s="26"/>
      <c r="I168" s="26"/>
    </row>
  </sheetData>
  <sheetProtection/>
  <mergeCells count="19">
    <mergeCell ref="C168:F168"/>
    <mergeCell ref="B161:I162"/>
    <mergeCell ref="B164:D164"/>
    <mergeCell ref="E164:G164"/>
    <mergeCell ref="B165:D165"/>
    <mergeCell ref="E165:G165"/>
    <mergeCell ref="C167:F167"/>
    <mergeCell ref="B39:C39"/>
    <mergeCell ref="B49:C49"/>
    <mergeCell ref="B63:C63"/>
    <mergeCell ref="B113:C113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48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98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29" t="s">
        <v>6</v>
      </c>
      <c r="E9" s="2" t="s">
        <v>7</v>
      </c>
      <c r="F9" s="29" t="s">
        <v>8</v>
      </c>
      <c r="G9" s="29" t="s">
        <v>9</v>
      </c>
      <c r="H9" s="29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13681494.950000003</v>
      </c>
      <c r="H10" s="14">
        <f t="shared" si="0"/>
        <v>13680450.950000003</v>
      </c>
      <c r="I10" s="14">
        <f t="shared" si="0"/>
        <v>40481865.53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389543.98</v>
      </c>
      <c r="F11" s="15">
        <f t="shared" si="1"/>
        <v>26809195.98</v>
      </c>
      <c r="G11" s="15">
        <f t="shared" si="1"/>
        <v>6806930.390000001</v>
      </c>
      <c r="H11" s="15">
        <f t="shared" si="1"/>
        <v>6806930.390000001</v>
      </c>
      <c r="I11" s="15">
        <f t="shared" si="1"/>
        <v>20002265.590000004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5221122</v>
      </c>
      <c r="H12" s="16">
        <v>5221122</v>
      </c>
      <c r="I12" s="16">
        <f aca="true" t="shared" si="3" ref="I12:I18">F12-G12</f>
        <v>10107818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261362</v>
      </c>
      <c r="H13" s="16">
        <v>261362</v>
      </c>
      <c r="I13" s="16">
        <f t="shared" si="3"/>
        <v>832295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181764.33</v>
      </c>
      <c r="H14" s="16">
        <v>181764.33</v>
      </c>
      <c r="I14" s="16">
        <f t="shared" si="3"/>
        <v>6677372.67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 t="shared" si="2"/>
        <v>3527461.98</v>
      </c>
      <c r="G16" s="16">
        <v>1142682.06</v>
      </c>
      <c r="H16" s="16">
        <v>1142682.06</v>
      </c>
      <c r="I16" s="16">
        <f t="shared" si="3"/>
        <v>2384779.92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277174.7</v>
      </c>
      <c r="F19" s="15">
        <f t="shared" si="4"/>
        <v>3097174.7</v>
      </c>
      <c r="G19" s="15">
        <f t="shared" si="4"/>
        <v>618808.9400000001</v>
      </c>
      <c r="H19" s="15">
        <f t="shared" si="4"/>
        <v>618808.9400000001</v>
      </c>
      <c r="I19" s="15">
        <f t="shared" si="4"/>
        <v>2478365.76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 aca="true" t="shared" si="5" ref="F20:F28">D20+E20</f>
        <v>772658.5</v>
      </c>
      <c r="G20" s="16">
        <v>487295.64</v>
      </c>
      <c r="H20" s="16">
        <v>487295.64</v>
      </c>
      <c r="I20" s="16">
        <f aca="true" t="shared" si="6" ref="I20:I28">F20-G20</f>
        <v>285362.86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0</v>
      </c>
      <c r="H23" s="16">
        <v>0</v>
      </c>
      <c r="I23" s="16">
        <f t="shared" si="6"/>
        <v>500000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 t="shared" si="5"/>
        <v>400000</v>
      </c>
      <c r="G24" s="16">
        <v>73398</v>
      </c>
      <c r="H24" s="16">
        <v>73398</v>
      </c>
      <c r="I24" s="16">
        <f t="shared" si="6"/>
        <v>326602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39306.41</v>
      </c>
      <c r="H26" s="16">
        <v>39306.41</v>
      </c>
      <c r="I26" s="16">
        <f t="shared" si="6"/>
        <v>90209.79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10724.89</v>
      </c>
      <c r="H28" s="16">
        <v>10724.89</v>
      </c>
      <c r="I28" s="16">
        <f t="shared" si="6"/>
        <v>424275.11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831678.6000000001</v>
      </c>
      <c r="F29" s="15">
        <f t="shared" si="7"/>
        <v>5121678.6</v>
      </c>
      <c r="G29" s="15">
        <f t="shared" si="7"/>
        <v>2041990.01</v>
      </c>
      <c r="H29" s="15">
        <f t="shared" si="7"/>
        <v>2040946.01</v>
      </c>
      <c r="I29" s="15">
        <f t="shared" si="7"/>
        <v>3079688.5900000003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41939.23</v>
      </c>
      <c r="H30" s="16">
        <v>41939.23</v>
      </c>
      <c r="I30" s="16">
        <f aca="true" t="shared" si="9" ref="I30:I38">F30-G30</f>
        <v>138060.77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 t="shared" si="8"/>
        <v>179899.82</v>
      </c>
      <c r="G31" s="16">
        <v>49299.94</v>
      </c>
      <c r="H31" s="16">
        <v>49299.94</v>
      </c>
      <c r="I31" s="16">
        <f t="shared" si="9"/>
        <v>130599.88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43961</v>
      </c>
      <c r="H32" s="16">
        <v>43961</v>
      </c>
      <c r="I32" s="16">
        <f t="shared" si="9"/>
        <v>26039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1044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1454691.7</v>
      </c>
      <c r="H34" s="16">
        <v>1454691.7</v>
      </c>
      <c r="I34" s="16">
        <f t="shared" si="9"/>
        <v>706043.0800000003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28756.8</v>
      </c>
      <c r="H35" s="16">
        <v>28756.8</v>
      </c>
      <c r="I35" s="16">
        <f t="shared" si="9"/>
        <v>1243.2000000000007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154713.34</v>
      </c>
      <c r="H37" s="16">
        <v>154713.34</v>
      </c>
      <c r="I37" s="16">
        <f t="shared" si="9"/>
        <v>765286.66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266540</v>
      </c>
      <c r="H38" s="16">
        <v>266540</v>
      </c>
      <c r="I38" s="16">
        <f t="shared" si="9"/>
        <v>1293460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1572913.63</v>
      </c>
      <c r="H39" s="15">
        <f t="shared" si="10"/>
        <v>1572913.63</v>
      </c>
      <c r="I39" s="15">
        <f t="shared" si="10"/>
        <v>2615569.8400000003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217172</v>
      </c>
      <c r="H40" s="16">
        <v>217172</v>
      </c>
      <c r="I40" s="16">
        <f aca="true" t="shared" si="12" ref="I40:I48">F40-G40</f>
        <v>382828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1355741.63</v>
      </c>
      <c r="H43" s="16">
        <v>1355741.63</v>
      </c>
      <c r="I43" s="16">
        <f t="shared" si="12"/>
        <v>2232741.8400000003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0</v>
      </c>
      <c r="H49" s="15">
        <f t="shared" si="13"/>
        <v>0</v>
      </c>
      <c r="I49" s="15">
        <f t="shared" si="13"/>
        <v>3325461.5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0</v>
      </c>
      <c r="H55" s="16">
        <v>0</v>
      </c>
      <c r="I55" s="16">
        <f t="shared" si="15"/>
        <v>150000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0</v>
      </c>
      <c r="H57" s="16">
        <v>0</v>
      </c>
      <c r="I57" s="16">
        <f t="shared" si="15"/>
        <v>2895461.5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2489603.14</v>
      </c>
      <c r="H59" s="15">
        <f>SUM(H60:H62)</f>
        <v>2489603.14</v>
      </c>
      <c r="I59" s="16">
        <f t="shared" si="15"/>
        <v>8969750.95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2489603.14</v>
      </c>
      <c r="H60" s="16">
        <v>2489603.14</v>
      </c>
      <c r="I60" s="16">
        <f t="shared" si="15"/>
        <v>1755277.9499999997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151248.84</v>
      </c>
      <c r="H76" s="15">
        <f>SUM(H77:H83)</f>
        <v>151248.84</v>
      </c>
      <c r="I76" s="16">
        <f t="shared" si="15"/>
        <v>10763.300000000017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151248.84</v>
      </c>
      <c r="H83" s="16">
        <v>151248.84</v>
      </c>
      <c r="I83" s="16">
        <f t="shared" si="15"/>
        <v>10763.300000000017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5075082.9799999995</v>
      </c>
      <c r="F85" s="21">
        <f t="shared" si="18"/>
        <v>43036276.980000004</v>
      </c>
      <c r="G85" s="21">
        <f t="shared" si="18"/>
        <v>13369630.350000001</v>
      </c>
      <c r="H85" s="21">
        <f t="shared" si="18"/>
        <v>13369630.350000001</v>
      </c>
      <c r="I85" s="21">
        <f t="shared" si="18"/>
        <v>29666646.629999995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2175194</v>
      </c>
      <c r="H86" s="15">
        <f>SUM(H87:H93)</f>
        <v>2175194</v>
      </c>
      <c r="I86" s="16">
        <f aca="true" t="shared" si="19" ref="I86:I117">F86-G86</f>
        <v>6849808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2061176</v>
      </c>
      <c r="H87" s="16">
        <v>2061176</v>
      </c>
      <c r="I87" s="16">
        <f t="shared" si="19"/>
        <v>4360558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48577</v>
      </c>
      <c r="H89" s="16">
        <v>48577</v>
      </c>
      <c r="I89" s="16">
        <f t="shared" si="19"/>
        <v>1981490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65441</v>
      </c>
      <c r="H91" s="16">
        <v>65441</v>
      </c>
      <c r="I91" s="16">
        <f t="shared" si="19"/>
        <v>507760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1909690.3900000001</v>
      </c>
      <c r="H94" s="15">
        <f>SUM(H95:H103)</f>
        <v>1909690.3900000001</v>
      </c>
      <c r="I94" s="16">
        <f t="shared" si="19"/>
        <v>3090309.61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900000</v>
      </c>
      <c r="H98" s="16">
        <v>900000</v>
      </c>
      <c r="I98" s="16">
        <f t="shared" si="19"/>
        <v>450000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1009690.39</v>
      </c>
      <c r="H100" s="16">
        <v>1009690.39</v>
      </c>
      <c r="I100" s="16">
        <f t="shared" si="19"/>
        <v>2490309.61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0</v>
      </c>
      <c r="H101" s="16">
        <v>0</v>
      </c>
      <c r="I101" s="16">
        <f t="shared" si="19"/>
        <v>150000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2088548.81</v>
      </c>
      <c r="H104" s="15">
        <f>SUM(H105:H113)</f>
        <v>2088548.81</v>
      </c>
      <c r="I104" s="16">
        <f t="shared" si="19"/>
        <v>6447697.1899999995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1880786.81</v>
      </c>
      <c r="H105" s="16">
        <v>1880786.81</v>
      </c>
      <c r="I105" s="16">
        <f t="shared" si="19"/>
        <v>6155459.1899999995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207762</v>
      </c>
      <c r="H113" s="16">
        <v>207762</v>
      </c>
      <c r="I113" s="16">
        <f t="shared" si="19"/>
        <v>292238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0</v>
      </c>
      <c r="H114" s="15">
        <f>SUM(H115:H123)</f>
        <v>0</v>
      </c>
      <c r="I114" s="16">
        <f t="shared" si="19"/>
        <v>194413.6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0</v>
      </c>
      <c r="H118" s="16">
        <v>0</v>
      </c>
      <c r="I118" s="16">
        <f aca="true" t="shared" si="24" ref="I118:I149">F118-G118</f>
        <v>194413.6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 t="shared" si="24"/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 t="shared" si="24"/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</v>
      </c>
      <c r="F159" s="14">
        <f t="shared" si="29"/>
        <v>97199637.46000001</v>
      </c>
      <c r="G159" s="14">
        <f t="shared" si="29"/>
        <v>27051125.300000004</v>
      </c>
      <c r="H159" s="14">
        <f t="shared" si="29"/>
        <v>27050081.300000004</v>
      </c>
      <c r="I159" s="14">
        <f t="shared" si="29"/>
        <v>70148512.16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51" t="s">
        <v>89</v>
      </c>
      <c r="C161" s="51"/>
      <c r="D161" s="51"/>
      <c r="E161" s="51"/>
      <c r="F161" s="51"/>
      <c r="G161" s="51"/>
      <c r="H161" s="51"/>
      <c r="I161" s="51"/>
    </row>
    <row r="162" spans="2:9" ht="29.25" customHeight="1">
      <c r="B162" s="51"/>
      <c r="C162" s="51"/>
      <c r="D162" s="51"/>
      <c r="E162" s="51"/>
      <c r="F162" s="51"/>
      <c r="G162" s="51"/>
      <c r="H162" s="51"/>
      <c r="I162" s="51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52" t="s">
        <v>90</v>
      </c>
      <c r="C164" s="52"/>
      <c r="D164" s="52"/>
      <c r="E164" s="48" t="s">
        <v>91</v>
      </c>
      <c r="F164" s="48"/>
      <c r="G164" s="48"/>
      <c r="H164" s="26"/>
      <c r="I164" s="26"/>
    </row>
    <row r="165" spans="2:9" ht="12.75">
      <c r="B165" s="68" t="s">
        <v>92</v>
      </c>
      <c r="C165" s="68"/>
      <c r="D165" s="68"/>
      <c r="E165" s="47" t="s">
        <v>93</v>
      </c>
      <c r="F165" s="47"/>
      <c r="G165" s="47"/>
      <c r="H165" s="26"/>
      <c r="I165" s="26"/>
    </row>
    <row r="166" spans="2:9" ht="4.5" customHeight="1">
      <c r="B166" s="36"/>
      <c r="C166" s="36"/>
      <c r="D166" s="36"/>
      <c r="E166" s="35"/>
      <c r="F166" s="35"/>
      <c r="G166" s="35"/>
      <c r="H166" s="26"/>
      <c r="I166" s="26"/>
    </row>
    <row r="167" spans="2:9" ht="12.75">
      <c r="B167" s="26"/>
      <c r="C167" s="48" t="s">
        <v>94</v>
      </c>
      <c r="D167" s="48"/>
      <c r="E167" s="48"/>
      <c r="F167" s="48"/>
      <c r="G167" s="26"/>
      <c r="H167" s="26"/>
      <c r="I167" s="26"/>
    </row>
    <row r="168" spans="2:9" ht="12.75">
      <c r="B168" s="26"/>
      <c r="C168" s="47" t="s">
        <v>95</v>
      </c>
      <c r="D168" s="47"/>
      <c r="E168" s="47"/>
      <c r="F168" s="47"/>
      <c r="G168" s="26"/>
      <c r="H168" s="26"/>
      <c r="I168" s="26"/>
    </row>
  </sheetData>
  <sheetProtection/>
  <mergeCells count="19">
    <mergeCell ref="C168:F168"/>
    <mergeCell ref="B161:I162"/>
    <mergeCell ref="B164:D164"/>
    <mergeCell ref="E164:G164"/>
    <mergeCell ref="B165:D165"/>
    <mergeCell ref="E165:G165"/>
    <mergeCell ref="C167:F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50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99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34" t="s">
        <v>6</v>
      </c>
      <c r="E9" s="2" t="s">
        <v>7</v>
      </c>
      <c r="F9" s="34" t="s">
        <v>8</v>
      </c>
      <c r="G9" s="34" t="s">
        <v>9</v>
      </c>
      <c r="H9" s="34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20096789.779999997</v>
      </c>
      <c r="H10" s="14">
        <f t="shared" si="0"/>
        <v>20096789.779999997</v>
      </c>
      <c r="I10" s="14">
        <f t="shared" si="0"/>
        <v>34066570.7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389543.98</v>
      </c>
      <c r="F11" s="15">
        <f t="shared" si="1"/>
        <v>26809195.98</v>
      </c>
      <c r="G11" s="15">
        <f t="shared" si="1"/>
        <v>8589820.91</v>
      </c>
      <c r="H11" s="15">
        <f t="shared" si="1"/>
        <v>8589820.91</v>
      </c>
      <c r="I11" s="15">
        <f t="shared" si="1"/>
        <v>18219375.07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6524830</v>
      </c>
      <c r="H12" s="16">
        <v>6524830</v>
      </c>
      <c r="I12" s="16">
        <f aca="true" t="shared" si="3" ref="I12:I18">F12-G12</f>
        <v>8804110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348682</v>
      </c>
      <c r="H13" s="16">
        <v>348682</v>
      </c>
      <c r="I13" s="16">
        <f t="shared" si="3"/>
        <v>744975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213955.33</v>
      </c>
      <c r="H14" s="16">
        <v>213955.33</v>
      </c>
      <c r="I14" s="16">
        <f t="shared" si="3"/>
        <v>6645181.67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 t="shared" si="2"/>
        <v>3527461.98</v>
      </c>
      <c r="G16" s="16">
        <v>1502353.58</v>
      </c>
      <c r="H16" s="16">
        <v>1502353.58</v>
      </c>
      <c r="I16" s="16">
        <f t="shared" si="3"/>
        <v>2025108.4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277174.7</v>
      </c>
      <c r="F19" s="15">
        <f t="shared" si="4"/>
        <v>3097174.7</v>
      </c>
      <c r="G19" s="15">
        <f t="shared" si="4"/>
        <v>738344.5000000001</v>
      </c>
      <c r="H19" s="15">
        <f t="shared" si="4"/>
        <v>738344.5000000001</v>
      </c>
      <c r="I19" s="15">
        <f t="shared" si="4"/>
        <v>2358830.2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 aca="true" t="shared" si="5" ref="F20:F28">D20+E20</f>
        <v>772658.5</v>
      </c>
      <c r="G20" s="16">
        <v>603391.8</v>
      </c>
      <c r="H20" s="16">
        <v>603391.8</v>
      </c>
      <c r="I20" s="16">
        <f aca="true" t="shared" si="6" ref="I20:I28">F20-G20</f>
        <v>169266.69999999995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7400</v>
      </c>
      <c r="H21" s="16">
        <v>7400</v>
      </c>
      <c r="I21" s="16">
        <f t="shared" si="6"/>
        <v>2600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2064.8</v>
      </c>
      <c r="H23" s="16">
        <v>2064.8</v>
      </c>
      <c r="I23" s="16">
        <f t="shared" si="6"/>
        <v>497935.2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 t="shared" si="5"/>
        <v>400000</v>
      </c>
      <c r="G24" s="16">
        <v>73398</v>
      </c>
      <c r="H24" s="16">
        <v>73398</v>
      </c>
      <c r="I24" s="16">
        <f t="shared" si="6"/>
        <v>326602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39306.41</v>
      </c>
      <c r="H26" s="16">
        <v>39306.41</v>
      </c>
      <c r="I26" s="16">
        <f t="shared" si="6"/>
        <v>90209.79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12099.49</v>
      </c>
      <c r="H28" s="16">
        <v>12099.49</v>
      </c>
      <c r="I28" s="16">
        <f t="shared" si="6"/>
        <v>422900.51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831678.6000000001</v>
      </c>
      <c r="F29" s="15">
        <f t="shared" si="7"/>
        <v>5121678.6</v>
      </c>
      <c r="G29" s="15">
        <f t="shared" si="7"/>
        <v>2346649.84</v>
      </c>
      <c r="H29" s="15">
        <f t="shared" si="7"/>
        <v>2346649.84</v>
      </c>
      <c r="I29" s="15">
        <f t="shared" si="7"/>
        <v>2775028.7600000002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44733.23</v>
      </c>
      <c r="H30" s="16">
        <v>44733.23</v>
      </c>
      <c r="I30" s="16">
        <f aca="true" t="shared" si="9" ref="I30:I38">F30-G30</f>
        <v>135266.77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 t="shared" si="8"/>
        <v>179899.82</v>
      </c>
      <c r="G31" s="16">
        <v>98599.88</v>
      </c>
      <c r="H31" s="16">
        <v>98599.88</v>
      </c>
      <c r="I31" s="16">
        <f t="shared" si="9"/>
        <v>81299.94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43961</v>
      </c>
      <c r="H32" s="16">
        <v>43961</v>
      </c>
      <c r="I32" s="16">
        <f t="shared" si="9"/>
        <v>26039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2088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1642334.19</v>
      </c>
      <c r="H34" s="16">
        <v>1642334.19</v>
      </c>
      <c r="I34" s="16">
        <f t="shared" si="9"/>
        <v>518400.5900000003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40686.2</v>
      </c>
      <c r="H35" s="16">
        <v>40686.2</v>
      </c>
      <c r="I35" s="16">
        <f t="shared" si="9"/>
        <v>-10686.199999999997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154713.34</v>
      </c>
      <c r="H37" s="16">
        <v>154713.34</v>
      </c>
      <c r="I37" s="16">
        <f t="shared" si="9"/>
        <v>765286.66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319534</v>
      </c>
      <c r="H38" s="16">
        <v>319534</v>
      </c>
      <c r="I38" s="16">
        <f t="shared" si="9"/>
        <v>1240466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2620550.79</v>
      </c>
      <c r="H39" s="15">
        <f t="shared" si="10"/>
        <v>2620550.79</v>
      </c>
      <c r="I39" s="15">
        <f t="shared" si="10"/>
        <v>1567932.6800000002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271950</v>
      </c>
      <c r="H40" s="16">
        <v>271950</v>
      </c>
      <c r="I40" s="16">
        <f aca="true" t="shared" si="12" ref="I40:I48">F40-G40</f>
        <v>328050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2348600.79</v>
      </c>
      <c r="H43" s="16">
        <v>2348600.79</v>
      </c>
      <c r="I43" s="16">
        <f t="shared" si="12"/>
        <v>1239882.6800000002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676131.7</v>
      </c>
      <c r="H49" s="15">
        <f t="shared" si="13"/>
        <v>676131.7</v>
      </c>
      <c r="I49" s="15">
        <f t="shared" si="13"/>
        <v>2649329.8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0</v>
      </c>
      <c r="H50" s="16">
        <v>0</v>
      </c>
      <c r="I50" s="16">
        <f aca="true" t="shared" si="15" ref="I50:I83"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3790.2</v>
      </c>
      <c r="H55" s="16">
        <v>3790.2</v>
      </c>
      <c r="I55" s="16">
        <f t="shared" si="15"/>
        <v>146209.8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672341.5</v>
      </c>
      <c r="H57" s="16">
        <v>672341.5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4963279.89</v>
      </c>
      <c r="H59" s="15">
        <f>SUM(H60:H62)</f>
        <v>4963279.89</v>
      </c>
      <c r="I59" s="16">
        <f t="shared" si="15"/>
        <v>6496074.2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4963279.89</v>
      </c>
      <c r="H60" s="16">
        <v>4963279.89</v>
      </c>
      <c r="I60" s="16">
        <f t="shared" si="15"/>
        <v>-718398.7999999998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 t="shared" si="15"/>
        <v>-0.009999999980209395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162012.15</v>
      </c>
      <c r="H83" s="16">
        <v>162012.15</v>
      </c>
      <c r="I83" s="16">
        <f t="shared" si="15"/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5075082.9799999995</v>
      </c>
      <c r="F85" s="21">
        <f t="shared" si="18"/>
        <v>43036276.980000004</v>
      </c>
      <c r="G85" s="21">
        <f t="shared" si="18"/>
        <v>15198217.850000001</v>
      </c>
      <c r="H85" s="21">
        <f t="shared" si="18"/>
        <v>15198217.850000001</v>
      </c>
      <c r="I85" s="21">
        <f t="shared" si="18"/>
        <v>27838059.129999995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2703880</v>
      </c>
      <c r="H86" s="15">
        <f>SUM(H87:H93)</f>
        <v>2703880</v>
      </c>
      <c r="I86" s="16">
        <f aca="true" t="shared" si="19" ref="I86:I117">F86-G86</f>
        <v>6321122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2566354</v>
      </c>
      <c r="H87" s="16">
        <v>2566354</v>
      </c>
      <c r="I87" s="16">
        <f t="shared" si="19"/>
        <v>3855380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56077</v>
      </c>
      <c r="H89" s="16">
        <v>56077</v>
      </c>
      <c r="I89" s="16">
        <f t="shared" si="19"/>
        <v>1973990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81449</v>
      </c>
      <c r="H91" s="16">
        <v>81449</v>
      </c>
      <c r="I91" s="16">
        <f t="shared" si="19"/>
        <v>491752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2434747.37</v>
      </c>
      <c r="H94" s="15">
        <f>SUM(H95:H103)</f>
        <v>2434747.37</v>
      </c>
      <c r="I94" s="16">
        <f t="shared" si="19"/>
        <v>2565252.63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1112639.95</v>
      </c>
      <c r="H98" s="16">
        <v>1112639.95</v>
      </c>
      <c r="I98" s="16">
        <f t="shared" si="19"/>
        <v>237360.05000000005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1322107.42</v>
      </c>
      <c r="H100" s="16">
        <v>1322107.42</v>
      </c>
      <c r="I100" s="16">
        <f t="shared" si="19"/>
        <v>2177892.58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0</v>
      </c>
      <c r="H101" s="16">
        <v>0</v>
      </c>
      <c r="I101" s="16">
        <f t="shared" si="19"/>
        <v>150000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2668979.73</v>
      </c>
      <c r="H104" s="15">
        <f>SUM(H105:H113)</f>
        <v>2668979.73</v>
      </c>
      <c r="I104" s="16">
        <f t="shared" si="19"/>
        <v>5867266.27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2461217.73</v>
      </c>
      <c r="H105" s="16">
        <v>2461217.73</v>
      </c>
      <c r="I105" s="16">
        <f t="shared" si="19"/>
        <v>5575028.27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207762</v>
      </c>
      <c r="H113" s="16">
        <v>207762</v>
      </c>
      <c r="I113" s="16">
        <f t="shared" si="19"/>
        <v>292238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194413.6</v>
      </c>
      <c r="H118" s="16">
        <v>194413.6</v>
      </c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 t="shared" si="24"/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 t="shared" si="24"/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</v>
      </c>
      <c r="F159" s="14">
        <f t="shared" si="29"/>
        <v>97199637.46000001</v>
      </c>
      <c r="G159" s="14">
        <f t="shared" si="29"/>
        <v>35295007.629999995</v>
      </c>
      <c r="H159" s="14">
        <f t="shared" si="29"/>
        <v>35295007.629999995</v>
      </c>
      <c r="I159" s="14">
        <f t="shared" si="29"/>
        <v>61904629.83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51" t="s">
        <v>89</v>
      </c>
      <c r="C161" s="51"/>
      <c r="D161" s="51"/>
      <c r="E161" s="51"/>
      <c r="F161" s="51"/>
      <c r="G161" s="51"/>
      <c r="H161" s="51"/>
      <c r="I161" s="51"/>
    </row>
    <row r="162" spans="2:9" ht="29.25" customHeight="1">
      <c r="B162" s="51"/>
      <c r="C162" s="51"/>
      <c r="D162" s="51"/>
      <c r="E162" s="51"/>
      <c r="F162" s="51"/>
      <c r="G162" s="51"/>
      <c r="H162" s="51"/>
      <c r="I162" s="51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52" t="s">
        <v>90</v>
      </c>
      <c r="C164" s="52"/>
      <c r="D164" s="52"/>
      <c r="E164" s="48" t="s">
        <v>91</v>
      </c>
      <c r="F164" s="48"/>
      <c r="G164" s="48"/>
      <c r="H164" s="26"/>
      <c r="I164" s="26"/>
    </row>
    <row r="165" spans="2:9" ht="12.75">
      <c r="B165" s="68" t="s">
        <v>92</v>
      </c>
      <c r="C165" s="68"/>
      <c r="D165" s="68"/>
      <c r="E165" s="47" t="s">
        <v>93</v>
      </c>
      <c r="F165" s="47"/>
      <c r="G165" s="47"/>
      <c r="H165" s="26"/>
      <c r="I165" s="26"/>
    </row>
    <row r="166" spans="2:9" ht="4.5" customHeight="1">
      <c r="B166" s="36"/>
      <c r="C166" s="36"/>
      <c r="D166" s="36"/>
      <c r="E166" s="35"/>
      <c r="F166" s="35"/>
      <c r="G166" s="35"/>
      <c r="H166" s="26"/>
      <c r="I166" s="26"/>
    </row>
    <row r="167" spans="2:9" ht="12.75">
      <c r="B167" s="26"/>
      <c r="C167" s="48" t="s">
        <v>94</v>
      </c>
      <c r="D167" s="48"/>
      <c r="E167" s="48"/>
      <c r="F167" s="48"/>
      <c r="G167" s="26"/>
      <c r="H167" s="26"/>
      <c r="I167" s="26"/>
    </row>
    <row r="168" spans="2:9" ht="12.75">
      <c r="B168" s="26"/>
      <c r="C168" s="47" t="s">
        <v>95</v>
      </c>
      <c r="D168" s="47"/>
      <c r="E168" s="47"/>
      <c r="F168" s="47"/>
      <c r="G168" s="26"/>
      <c r="H168" s="26"/>
      <c r="I168" s="26"/>
    </row>
  </sheetData>
  <sheetProtection/>
  <mergeCells count="19">
    <mergeCell ref="C168:F168"/>
    <mergeCell ref="B161:I162"/>
    <mergeCell ref="B164:D164"/>
    <mergeCell ref="E164:G164"/>
    <mergeCell ref="B165:D165"/>
    <mergeCell ref="E165:G165"/>
    <mergeCell ref="C167:F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0"/>
  <sheetViews>
    <sheetView view="pageBreakPreview" zoomScaleSheetLayoutView="100" zoomScalePageLayoutView="0" workbookViewId="0" topLeftCell="A1">
      <pane ySplit="9" topLeftCell="A157" activePane="bottomLeft" state="frozen"/>
      <selection pane="topLeft" activeCell="E165" sqref="E165:G165"/>
      <selection pane="bottomLeft" activeCell="E165" sqref="E165:G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100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39" t="s">
        <v>6</v>
      </c>
      <c r="E9" s="2" t="s">
        <v>7</v>
      </c>
      <c r="F9" s="39" t="s">
        <v>8</v>
      </c>
      <c r="G9" s="39" t="s">
        <v>9</v>
      </c>
      <c r="H9" s="39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24381199.75</v>
      </c>
      <c r="H10" s="14">
        <f t="shared" si="0"/>
        <v>24381199.75</v>
      </c>
      <c r="I10" s="14">
        <f t="shared" si="0"/>
        <v>29782160.73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389543.98</v>
      </c>
      <c r="F11" s="15">
        <f t="shared" si="1"/>
        <v>26809195.98</v>
      </c>
      <c r="G11" s="15">
        <f t="shared" si="1"/>
        <v>10147281.57</v>
      </c>
      <c r="H11" s="15">
        <f t="shared" si="1"/>
        <v>10147281.57</v>
      </c>
      <c r="I11" s="15">
        <f t="shared" si="1"/>
        <v>16661914.41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7811625</v>
      </c>
      <c r="H12" s="16">
        <v>7811625</v>
      </c>
      <c r="I12" s="16">
        <f aca="true" t="shared" si="3" ref="I12:I18">F12-G12</f>
        <v>7517315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416538</v>
      </c>
      <c r="H13" s="16">
        <v>416538</v>
      </c>
      <c r="I13" s="16">
        <f t="shared" si="3"/>
        <v>677119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242199.33</v>
      </c>
      <c r="H14" s="16">
        <v>242199.33</v>
      </c>
      <c r="I14" s="16">
        <f t="shared" si="3"/>
        <v>6616937.67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442255.98</v>
      </c>
      <c r="F16" s="16">
        <f t="shared" si="2"/>
        <v>3527461.98</v>
      </c>
      <c r="G16" s="16">
        <v>1676919.24</v>
      </c>
      <c r="H16" s="16">
        <v>1676919.24</v>
      </c>
      <c r="I16" s="16">
        <f t="shared" si="3"/>
        <v>1850542.74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277174.7</v>
      </c>
      <c r="F19" s="15">
        <f t="shared" si="4"/>
        <v>3097174.7</v>
      </c>
      <c r="G19" s="15">
        <f t="shared" si="4"/>
        <v>904572.0499999999</v>
      </c>
      <c r="H19" s="15">
        <f t="shared" si="4"/>
        <v>904572.0499999999</v>
      </c>
      <c r="I19" s="15">
        <f t="shared" si="4"/>
        <v>2192602.6500000004</v>
      </c>
    </row>
    <row r="20" spans="2:9" ht="12.75">
      <c r="B20" s="13" t="s">
        <v>21</v>
      </c>
      <c r="C20" s="11"/>
      <c r="D20" s="15">
        <v>660000</v>
      </c>
      <c r="E20" s="16">
        <v>112658.5</v>
      </c>
      <c r="F20" s="15">
        <f aca="true" t="shared" si="5" ref="F20:F28">D20+E20</f>
        <v>772658.5</v>
      </c>
      <c r="G20" s="16">
        <v>623396.95</v>
      </c>
      <c r="H20" s="16">
        <v>623396.95</v>
      </c>
      <c r="I20" s="16">
        <f aca="true" t="shared" si="6" ref="I20:I28">F20-G20</f>
        <v>149261.55000000005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7596.8</v>
      </c>
      <c r="H21" s="16">
        <v>7596.8</v>
      </c>
      <c r="I21" s="16">
        <f t="shared" si="6"/>
        <v>2403.2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43154.32</v>
      </c>
      <c r="H23" s="16">
        <v>43154.32</v>
      </c>
      <c r="I23" s="16">
        <f t="shared" si="6"/>
        <v>456845.68</v>
      </c>
    </row>
    <row r="24" spans="2:9" ht="12.75">
      <c r="B24" s="13" t="s">
        <v>25</v>
      </c>
      <c r="C24" s="11"/>
      <c r="D24" s="15">
        <v>250000</v>
      </c>
      <c r="E24" s="16">
        <v>150000</v>
      </c>
      <c r="F24" s="15">
        <f t="shared" si="5"/>
        <v>400000</v>
      </c>
      <c r="G24" s="16">
        <v>155619</v>
      </c>
      <c r="H24" s="16">
        <v>155619</v>
      </c>
      <c r="I24" s="16">
        <f t="shared" si="6"/>
        <v>244381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61237.33</v>
      </c>
      <c r="H26" s="16">
        <v>61237.33</v>
      </c>
      <c r="I26" s="16">
        <f t="shared" si="6"/>
        <v>68278.87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12883.65</v>
      </c>
      <c r="H28" s="16">
        <v>12883.65</v>
      </c>
      <c r="I28" s="16">
        <f t="shared" si="6"/>
        <v>422116.35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831678.6000000001</v>
      </c>
      <c r="F29" s="15">
        <f t="shared" si="7"/>
        <v>5121678.6</v>
      </c>
      <c r="G29" s="15">
        <f t="shared" si="7"/>
        <v>2900795.5300000003</v>
      </c>
      <c r="H29" s="15">
        <f t="shared" si="7"/>
        <v>2900795.5300000003</v>
      </c>
      <c r="I29" s="15">
        <f t="shared" si="7"/>
        <v>2220883.0700000003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 aca="true" t="shared" si="8" ref="F30:F38">D30+E30</f>
        <v>180000</v>
      </c>
      <c r="G30" s="16">
        <v>57571.03</v>
      </c>
      <c r="H30" s="16">
        <v>57571.03</v>
      </c>
      <c r="I30" s="16">
        <f aca="true" t="shared" si="9" ref="I30:I38">F30-G30</f>
        <v>122428.97</v>
      </c>
    </row>
    <row r="31" spans="2:9" ht="12.75">
      <c r="B31" s="13" t="s">
        <v>32</v>
      </c>
      <c r="C31" s="11"/>
      <c r="D31" s="15">
        <v>50000</v>
      </c>
      <c r="E31" s="16">
        <v>129899.82</v>
      </c>
      <c r="F31" s="15">
        <f t="shared" si="8"/>
        <v>179899.82</v>
      </c>
      <c r="G31" s="16">
        <v>147899.82</v>
      </c>
      <c r="H31" s="16">
        <v>147899.82</v>
      </c>
      <c r="I31" s="16">
        <f t="shared" si="9"/>
        <v>32000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69453.85</v>
      </c>
      <c r="H32" s="16">
        <v>69453.85</v>
      </c>
      <c r="I32" s="16">
        <f t="shared" si="9"/>
        <v>546.1499999999942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2088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1970783.29</v>
      </c>
      <c r="H34" s="16">
        <v>1970783.29</v>
      </c>
      <c r="I34" s="16">
        <f t="shared" si="9"/>
        <v>189951.49000000022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42658.2</v>
      </c>
      <c r="H35" s="16">
        <v>42658.2</v>
      </c>
      <c r="I35" s="16">
        <f t="shared" si="9"/>
        <v>-12658.199999999997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 t="shared" si="8"/>
        <v>920000</v>
      </c>
      <c r="G37" s="16">
        <v>181277.34</v>
      </c>
      <c r="H37" s="16">
        <v>181277.34</v>
      </c>
      <c r="I37" s="16">
        <f t="shared" si="9"/>
        <v>738722.66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429064</v>
      </c>
      <c r="H38" s="16">
        <v>429064</v>
      </c>
      <c r="I38" s="16">
        <f t="shared" si="9"/>
        <v>1130936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3366283.59</v>
      </c>
      <c r="H39" s="15">
        <f t="shared" si="10"/>
        <v>3366283.59</v>
      </c>
      <c r="I39" s="15">
        <f t="shared" si="10"/>
        <v>822199.8800000004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326978</v>
      </c>
      <c r="H40" s="16">
        <v>326978</v>
      </c>
      <c r="I40" s="16">
        <f aca="true" t="shared" si="12" ref="I40:I48">F40-G40</f>
        <v>273022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3039305.59</v>
      </c>
      <c r="H43" s="16">
        <v>3039305.59</v>
      </c>
      <c r="I43" s="16">
        <f t="shared" si="12"/>
        <v>549177.8800000004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695312.7</v>
      </c>
      <c r="H49" s="15">
        <f t="shared" si="13"/>
        <v>695312.7</v>
      </c>
      <c r="I49" s="15">
        <f t="shared" si="13"/>
        <v>2630148.8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19181</v>
      </c>
      <c r="H50" s="16">
        <v>19181</v>
      </c>
      <c r="I50" s="16">
        <f aca="true" t="shared" si="15" ref="I50:I83">F50-G50</f>
        <v>180819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4"/>
        <v>50000</v>
      </c>
      <c r="G51" s="16">
        <v>0</v>
      </c>
      <c r="H51" s="16">
        <v>0</v>
      </c>
      <c r="I51" s="16">
        <f t="shared" si="15"/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 t="shared" si="14"/>
        <v>150000</v>
      </c>
      <c r="G55" s="16">
        <v>3790.2</v>
      </c>
      <c r="H55" s="16">
        <v>3790.2</v>
      </c>
      <c r="I55" s="16">
        <f t="shared" si="15"/>
        <v>146209.8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672341.5</v>
      </c>
      <c r="H57" s="16">
        <v>672341.5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6204942.16</v>
      </c>
      <c r="H59" s="15">
        <f>SUM(H60:H62)</f>
        <v>6204942.16</v>
      </c>
      <c r="I59" s="16">
        <f t="shared" si="15"/>
        <v>5254411.93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6204942.16</v>
      </c>
      <c r="H60" s="16">
        <v>6204942.16</v>
      </c>
      <c r="I60" s="16">
        <f t="shared" si="15"/>
        <v>-1960061.0700000003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 t="shared" si="15"/>
        <v>-0.009999999980209395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162012.15</v>
      </c>
      <c r="H83" s="16">
        <v>162012.15</v>
      </c>
      <c r="I83" s="16">
        <f t="shared" si="15"/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5075082.9799999995</v>
      </c>
      <c r="F85" s="21">
        <f t="shared" si="18"/>
        <v>43036276.980000004</v>
      </c>
      <c r="G85" s="21">
        <f t="shared" si="18"/>
        <v>16650358.61</v>
      </c>
      <c r="H85" s="21">
        <f t="shared" si="18"/>
        <v>16650358.61</v>
      </c>
      <c r="I85" s="21">
        <f t="shared" si="18"/>
        <v>26385918.369999997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3251101</v>
      </c>
      <c r="H86" s="15">
        <f>SUM(H87:H93)</f>
        <v>3251101</v>
      </c>
      <c r="I86" s="16">
        <f aca="true" t="shared" si="19" ref="I86:I117">F86-G86</f>
        <v>5773901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3090067</v>
      </c>
      <c r="H87" s="16">
        <v>3090067</v>
      </c>
      <c r="I87" s="16">
        <f t="shared" si="19"/>
        <v>3331667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63577</v>
      </c>
      <c r="H89" s="16">
        <v>63577</v>
      </c>
      <c r="I89" s="16">
        <f t="shared" si="19"/>
        <v>1966490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97457</v>
      </c>
      <c r="H91" s="16">
        <v>97457</v>
      </c>
      <c r="I91" s="16">
        <f t="shared" si="19"/>
        <v>475744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2847859.9</v>
      </c>
      <c r="H94" s="15">
        <f>SUM(H95:H103)</f>
        <v>2847859.9</v>
      </c>
      <c r="I94" s="16">
        <f t="shared" si="19"/>
        <v>2152140.1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1112639.95</v>
      </c>
      <c r="H98" s="16">
        <v>1112639.95</v>
      </c>
      <c r="I98" s="16">
        <f t="shared" si="19"/>
        <v>237360.05000000005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1675219.95</v>
      </c>
      <c r="H100" s="16">
        <v>1675219.95</v>
      </c>
      <c r="I100" s="16">
        <f t="shared" si="19"/>
        <v>1824780.05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60000</v>
      </c>
      <c r="H101" s="16">
        <v>60000</v>
      </c>
      <c r="I101" s="16">
        <f t="shared" si="19"/>
        <v>90000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3160786.96</v>
      </c>
      <c r="H104" s="15">
        <f>SUM(H105:H113)</f>
        <v>3160786.96</v>
      </c>
      <c r="I104" s="16">
        <f t="shared" si="19"/>
        <v>5375459.04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 aca="true" t="shared" si="22" ref="F105:F113">D105+E105</f>
        <v>8036246</v>
      </c>
      <c r="G105" s="16">
        <v>2953024.96</v>
      </c>
      <c r="H105" s="16">
        <v>2953024.96</v>
      </c>
      <c r="I105" s="16">
        <f t="shared" si="19"/>
        <v>5083221.04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207762</v>
      </c>
      <c r="H113" s="16">
        <v>207762</v>
      </c>
      <c r="I113" s="16">
        <f t="shared" si="19"/>
        <v>292238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194413.6</v>
      </c>
      <c r="H118" s="16">
        <v>194413.6</v>
      </c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/>
      <c r="E130" s="16"/>
      <c r="F130" s="16">
        <f t="shared" si="25"/>
        <v>0</v>
      </c>
      <c r="G130" s="16"/>
      <c r="H130" s="16"/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7196197.15</v>
      </c>
      <c r="H134" s="15">
        <f>SUM(H135:H137)</f>
        <v>7196197.15</v>
      </c>
      <c r="I134" s="16">
        <f t="shared" si="24"/>
        <v>13084418.229999999</v>
      </c>
    </row>
    <row r="135" spans="2:9" ht="12.75">
      <c r="B135" s="13" t="s">
        <v>61</v>
      </c>
      <c r="C135" s="11"/>
      <c r="D135" s="15">
        <v>4465333</v>
      </c>
      <c r="E135" s="16">
        <v>4880669.38</v>
      </c>
      <c r="F135" s="16">
        <f>D135+E135</f>
        <v>9346002.379999999</v>
      </c>
      <c r="G135" s="16">
        <v>7196197.15</v>
      </c>
      <c r="H135" s="16">
        <v>7196197.15</v>
      </c>
      <c r="I135" s="16">
        <f t="shared" si="24"/>
        <v>2149805.2299999986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 t="shared" si="24"/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9" ref="D160:I160">D10+D85</f>
        <v>91001670.75</v>
      </c>
      <c r="E160" s="14">
        <f t="shared" si="29"/>
        <v>6197966.71</v>
      </c>
      <c r="F160" s="14">
        <f t="shared" si="29"/>
        <v>97199637.46000001</v>
      </c>
      <c r="G160" s="14">
        <f t="shared" si="29"/>
        <v>41031558.36</v>
      </c>
      <c r="H160" s="14">
        <f t="shared" si="29"/>
        <v>41031558.36</v>
      </c>
      <c r="I160" s="14">
        <f t="shared" si="29"/>
        <v>56168079.099999994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9" ht="12.75">
      <c r="B163" s="51" t="s">
        <v>89</v>
      </c>
      <c r="C163" s="51"/>
      <c r="D163" s="51"/>
      <c r="E163" s="51"/>
      <c r="F163" s="51"/>
      <c r="G163" s="51"/>
      <c r="H163" s="51"/>
      <c r="I163" s="51"/>
    </row>
    <row r="164" spans="2:9" ht="29.25" customHeight="1">
      <c r="B164" s="51"/>
      <c r="C164" s="51"/>
      <c r="D164" s="51"/>
      <c r="E164" s="51"/>
      <c r="F164" s="51"/>
      <c r="G164" s="51"/>
      <c r="H164" s="51"/>
      <c r="I164" s="51"/>
    </row>
    <row r="165" spans="2:9" ht="6" customHeight="1">
      <c r="B165" s="23"/>
      <c r="C165" s="23"/>
      <c r="D165" s="24"/>
      <c r="E165" s="24"/>
      <c r="F165" s="23"/>
      <c r="G165" s="25"/>
      <c r="H165" s="25"/>
      <c r="I165" s="25"/>
    </row>
    <row r="166" spans="2:9" ht="12.75">
      <c r="B166" s="52" t="s">
        <v>90</v>
      </c>
      <c r="C166" s="52"/>
      <c r="D166" s="52"/>
      <c r="E166" s="48" t="s">
        <v>91</v>
      </c>
      <c r="F166" s="48"/>
      <c r="G166" s="48"/>
      <c r="H166" s="26"/>
      <c r="I166" s="26"/>
    </row>
    <row r="167" spans="2:9" ht="12.75">
      <c r="B167" s="68" t="s">
        <v>92</v>
      </c>
      <c r="C167" s="68"/>
      <c r="D167" s="68"/>
      <c r="E167" s="47" t="s">
        <v>93</v>
      </c>
      <c r="F167" s="47"/>
      <c r="G167" s="47"/>
      <c r="H167" s="26"/>
      <c r="I167" s="26"/>
    </row>
    <row r="168" spans="2:9" ht="4.5" customHeight="1">
      <c r="B168" s="37"/>
      <c r="C168" s="37"/>
      <c r="D168" s="37"/>
      <c r="E168" s="38"/>
      <c r="F168" s="38"/>
      <c r="G168" s="38"/>
      <c r="H168" s="26"/>
      <c r="I168" s="26"/>
    </row>
    <row r="169" spans="2:9" ht="12.75">
      <c r="B169" s="26"/>
      <c r="C169" s="48" t="s">
        <v>94</v>
      </c>
      <c r="D169" s="48"/>
      <c r="E169" s="48"/>
      <c r="F169" s="48"/>
      <c r="G169" s="26"/>
      <c r="H169" s="26"/>
      <c r="I169" s="26"/>
    </row>
    <row r="170" spans="2:9" ht="12.75">
      <c r="B170" s="26"/>
      <c r="C170" s="47" t="s">
        <v>95</v>
      </c>
      <c r="D170" s="47"/>
      <c r="E170" s="47"/>
      <c r="F170" s="47"/>
      <c r="G170" s="26"/>
      <c r="H170" s="26"/>
      <c r="I170" s="26"/>
    </row>
  </sheetData>
  <sheetProtection/>
  <mergeCells count="19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C170:F170"/>
    <mergeCell ref="B163:I164"/>
    <mergeCell ref="B166:D166"/>
    <mergeCell ref="E166:G166"/>
    <mergeCell ref="B167:D167"/>
    <mergeCell ref="E167:G167"/>
    <mergeCell ref="C169:F16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7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102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44" t="s">
        <v>6</v>
      </c>
      <c r="E9" s="2" t="s">
        <v>7</v>
      </c>
      <c r="F9" s="44" t="s">
        <v>8</v>
      </c>
      <c r="G9" s="44" t="s">
        <v>9</v>
      </c>
      <c r="H9" s="44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29050141.73</v>
      </c>
      <c r="H10" s="14">
        <f t="shared" si="0"/>
        <v>29050141.73</v>
      </c>
      <c r="I10" s="14">
        <f t="shared" si="0"/>
        <v>25113218.749999996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289543.98</v>
      </c>
      <c r="F11" s="15">
        <f t="shared" si="1"/>
        <v>26709195.98</v>
      </c>
      <c r="G11" s="15">
        <f t="shared" si="1"/>
        <v>12091402.45</v>
      </c>
      <c r="H11" s="15">
        <f t="shared" si="1"/>
        <v>12091402.45</v>
      </c>
      <c r="I11" s="15">
        <f t="shared" si="1"/>
        <v>14617793.53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9098815</v>
      </c>
      <c r="H12" s="16">
        <v>9098815</v>
      </c>
      <c r="I12" s="16">
        <f aca="true" t="shared" si="3" ref="I12:I18">F12-G12</f>
        <v>6230125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499478</v>
      </c>
      <c r="H13" s="16">
        <v>499478</v>
      </c>
      <c r="I13" s="16">
        <f t="shared" si="3"/>
        <v>594179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305498.33</v>
      </c>
      <c r="H14" s="16">
        <v>305498.33</v>
      </c>
      <c r="I14" s="16">
        <f t="shared" si="3"/>
        <v>6553638.67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342255.98</v>
      </c>
      <c r="F16" s="16">
        <f t="shared" si="2"/>
        <v>3427461.98</v>
      </c>
      <c r="G16" s="16">
        <v>2187611.12</v>
      </c>
      <c r="H16" s="16">
        <v>2187611.12</v>
      </c>
      <c r="I16" s="16">
        <f t="shared" si="3"/>
        <v>1239850.8599999999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356062.7</v>
      </c>
      <c r="F19" s="15">
        <f t="shared" si="4"/>
        <v>3176062.7</v>
      </c>
      <c r="G19" s="15">
        <f t="shared" si="4"/>
        <v>1200249.49</v>
      </c>
      <c r="H19" s="15">
        <f t="shared" si="4"/>
        <v>1200249.49</v>
      </c>
      <c r="I19" s="15">
        <f t="shared" si="4"/>
        <v>1975813.21</v>
      </c>
    </row>
    <row r="20" spans="2:9" ht="12.75">
      <c r="B20" s="13" t="s">
        <v>21</v>
      </c>
      <c r="C20" s="11"/>
      <c r="D20" s="15">
        <v>660000</v>
      </c>
      <c r="E20" s="16">
        <v>212658.5</v>
      </c>
      <c r="F20" s="15">
        <f aca="true" t="shared" si="5" ref="F20:F28">D20+E20</f>
        <v>872658.5</v>
      </c>
      <c r="G20" s="16">
        <v>891002.57</v>
      </c>
      <c r="H20" s="16">
        <v>891002.57</v>
      </c>
      <c r="I20" s="16">
        <f aca="true" t="shared" si="6" ref="I20:I28">F20-G20</f>
        <v>-18344.06999999995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7596.8</v>
      </c>
      <c r="H21" s="16">
        <v>7596.8</v>
      </c>
      <c r="I21" s="16">
        <f t="shared" si="6"/>
        <v>2403.2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67427.32</v>
      </c>
      <c r="H23" s="16">
        <v>67427.32</v>
      </c>
      <c r="I23" s="16">
        <f t="shared" si="6"/>
        <v>432572.68</v>
      </c>
    </row>
    <row r="24" spans="2:9" ht="12.75">
      <c r="B24" s="13" t="s">
        <v>25</v>
      </c>
      <c r="C24" s="11"/>
      <c r="D24" s="15">
        <v>250000</v>
      </c>
      <c r="E24" s="16">
        <v>128888</v>
      </c>
      <c r="F24" s="15">
        <f t="shared" si="5"/>
        <v>378888</v>
      </c>
      <c r="G24" s="16">
        <v>156913.8</v>
      </c>
      <c r="H24" s="16">
        <v>156913.8</v>
      </c>
      <c r="I24" s="16">
        <f t="shared" si="6"/>
        <v>221974.2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63106.83</v>
      </c>
      <c r="H26" s="16">
        <v>63106.83</v>
      </c>
      <c r="I26" s="16">
        <f t="shared" si="6"/>
        <v>66409.37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13518.17</v>
      </c>
      <c r="H28" s="16">
        <v>13518.17</v>
      </c>
      <c r="I28" s="16">
        <f t="shared" si="6"/>
        <v>421481.83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852790.6000000001</v>
      </c>
      <c r="F29" s="15">
        <f t="shared" si="7"/>
        <v>5142790.6</v>
      </c>
      <c r="G29" s="15">
        <f t="shared" si="7"/>
        <v>3185283.3600000003</v>
      </c>
      <c r="H29" s="15">
        <f t="shared" si="7"/>
        <v>3185283.3600000003</v>
      </c>
      <c r="I29" s="15">
        <f t="shared" si="7"/>
        <v>1957507.2400000002</v>
      </c>
    </row>
    <row r="30" spans="2:9" ht="12.75">
      <c r="B30" s="13" t="s">
        <v>31</v>
      </c>
      <c r="C30" s="11"/>
      <c r="D30" s="15">
        <v>180000</v>
      </c>
      <c r="E30" s="16">
        <v>1382.72</v>
      </c>
      <c r="F30" s="15">
        <f aca="true" t="shared" si="8" ref="F30:F38">D30+E30</f>
        <v>181382.72</v>
      </c>
      <c r="G30" s="16">
        <v>60365.03</v>
      </c>
      <c r="H30" s="16">
        <v>60365.03</v>
      </c>
      <c r="I30" s="16">
        <f aca="true" t="shared" si="9" ref="I30:I38">F30-G30</f>
        <v>121017.69</v>
      </c>
    </row>
    <row r="31" spans="2:9" ht="12.75">
      <c r="B31" s="13" t="s">
        <v>32</v>
      </c>
      <c r="C31" s="11"/>
      <c r="D31" s="15">
        <v>50000</v>
      </c>
      <c r="E31" s="16">
        <v>128517.1</v>
      </c>
      <c r="F31" s="15">
        <f t="shared" si="8"/>
        <v>178517.1</v>
      </c>
      <c r="G31" s="16">
        <v>147899.82</v>
      </c>
      <c r="H31" s="16">
        <v>147899.82</v>
      </c>
      <c r="I31" s="16">
        <f t="shared" si="9"/>
        <v>30617.28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81791.85</v>
      </c>
      <c r="H32" s="16">
        <v>81791.85</v>
      </c>
      <c r="I32" s="16">
        <f t="shared" si="9"/>
        <v>-11791.850000000006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2088</v>
      </c>
      <c r="H33" s="16">
        <v>2088</v>
      </c>
      <c r="I33" s="16">
        <f t="shared" si="9"/>
        <v>13956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2165410.12</v>
      </c>
      <c r="H34" s="16">
        <v>2165410.12</v>
      </c>
      <c r="I34" s="16">
        <f t="shared" si="9"/>
        <v>-4675.339999999851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42658.2</v>
      </c>
      <c r="H35" s="16">
        <v>42658.2</v>
      </c>
      <c r="I35" s="16">
        <f t="shared" si="9"/>
        <v>-12658.199999999997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-58888</v>
      </c>
      <c r="F37" s="15">
        <f t="shared" si="8"/>
        <v>941112</v>
      </c>
      <c r="G37" s="16">
        <v>203389.34</v>
      </c>
      <c r="H37" s="16">
        <v>203389.34</v>
      </c>
      <c r="I37" s="16">
        <f t="shared" si="9"/>
        <v>737722.66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481681</v>
      </c>
      <c r="H38" s="16">
        <v>481681</v>
      </c>
      <c r="I38" s="16">
        <f t="shared" si="9"/>
        <v>1078319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3956608.44</v>
      </c>
      <c r="H39" s="15">
        <f t="shared" si="10"/>
        <v>3956608.44</v>
      </c>
      <c r="I39" s="15">
        <f t="shared" si="10"/>
        <v>231875.03000000026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382056</v>
      </c>
      <c r="H40" s="16">
        <v>382056</v>
      </c>
      <c r="I40" s="16">
        <f aca="true" t="shared" si="12" ref="I40:I48">F40-G40</f>
        <v>217944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3574552.44</v>
      </c>
      <c r="H43" s="16">
        <v>3574552.44</v>
      </c>
      <c r="I43" s="16">
        <f t="shared" si="12"/>
        <v>13931.03000000026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722006.84</v>
      </c>
      <c r="H49" s="15">
        <f t="shared" si="13"/>
        <v>722006.84</v>
      </c>
      <c r="I49" s="15">
        <f t="shared" si="13"/>
        <v>2603454.66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24557.6</v>
      </c>
      <c r="H50" s="16">
        <v>24557.6</v>
      </c>
      <c r="I50" s="16">
        <f aca="true" t="shared" si="15" ref="I50:I83">F50-G50</f>
        <v>175442.4</v>
      </c>
    </row>
    <row r="51" spans="2:9" ht="12.75">
      <c r="B51" s="13" t="s">
        <v>52</v>
      </c>
      <c r="C51" s="11"/>
      <c r="D51" s="15">
        <v>50000</v>
      </c>
      <c r="E51" s="16">
        <v>-21317.54</v>
      </c>
      <c r="F51" s="15">
        <f t="shared" si="14"/>
        <v>28682.46</v>
      </c>
      <c r="G51" s="16">
        <v>0</v>
      </c>
      <c r="H51" s="16">
        <v>0</v>
      </c>
      <c r="I51" s="16">
        <f t="shared" si="15"/>
        <v>28682.46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21317.54</v>
      </c>
      <c r="F55" s="15">
        <f t="shared" si="14"/>
        <v>171317.54</v>
      </c>
      <c r="G55" s="16">
        <v>25107.74</v>
      </c>
      <c r="H55" s="16">
        <v>25107.74</v>
      </c>
      <c r="I55" s="16">
        <f t="shared" si="15"/>
        <v>146209.80000000002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672341.5</v>
      </c>
      <c r="H57" s="16">
        <v>672341.5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7732579</v>
      </c>
      <c r="H59" s="15">
        <f>SUM(H60:H62)</f>
        <v>7732579</v>
      </c>
      <c r="I59" s="16">
        <f t="shared" si="15"/>
        <v>3726775.09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7732579</v>
      </c>
      <c r="H60" s="16">
        <v>7732579</v>
      </c>
      <c r="I60" s="16">
        <f t="shared" si="15"/>
        <v>-3487697.91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 t="shared" si="15"/>
        <v>-0.009999999980209395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162012.15</v>
      </c>
      <c r="H83" s="16">
        <v>162012.15</v>
      </c>
      <c r="I83" s="16">
        <f t="shared" si="15"/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5075082.98</v>
      </c>
      <c r="F85" s="21">
        <f t="shared" si="18"/>
        <v>43036276.980000004</v>
      </c>
      <c r="G85" s="21">
        <f t="shared" si="18"/>
        <v>19495122.06</v>
      </c>
      <c r="H85" s="21">
        <f t="shared" si="18"/>
        <v>19495122.06</v>
      </c>
      <c r="I85" s="21">
        <f t="shared" si="18"/>
        <v>23541154.92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3807476</v>
      </c>
      <c r="H86" s="15">
        <f>SUM(H87:H93)</f>
        <v>3807476</v>
      </c>
      <c r="I86" s="16">
        <f aca="true" t="shared" si="19" ref="I86:I117">F86-G86</f>
        <v>5217526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3608717</v>
      </c>
      <c r="H87" s="16">
        <v>3608717</v>
      </c>
      <c r="I87" s="16">
        <f t="shared" si="19"/>
        <v>2813017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77432</v>
      </c>
      <c r="H89" s="16">
        <v>77432</v>
      </c>
      <c r="I89" s="16">
        <f t="shared" si="19"/>
        <v>1952635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121327</v>
      </c>
      <c r="H91" s="16">
        <v>121327</v>
      </c>
      <c r="I91" s="16">
        <f t="shared" si="19"/>
        <v>451874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3286555.09</v>
      </c>
      <c r="H94" s="15">
        <f>SUM(H95:H103)</f>
        <v>3286555.09</v>
      </c>
      <c r="I94" s="16">
        <f t="shared" si="19"/>
        <v>1713444.9100000001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1114640.95</v>
      </c>
      <c r="H98" s="16">
        <v>1114640.95</v>
      </c>
      <c r="I98" s="16">
        <f t="shared" si="19"/>
        <v>235359.05000000005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2049418.14</v>
      </c>
      <c r="H100" s="16">
        <v>2049418.14</v>
      </c>
      <c r="I100" s="16">
        <f t="shared" si="19"/>
        <v>1450581.86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122496</v>
      </c>
      <c r="H101" s="16">
        <v>122496</v>
      </c>
      <c r="I101" s="16">
        <f t="shared" si="19"/>
        <v>27504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-2776000</v>
      </c>
      <c r="F104" s="15">
        <f>SUM(F105:F113)</f>
        <v>7260246</v>
      </c>
      <c r="G104" s="15">
        <f>SUM(G105:G113)</f>
        <v>3731966.24</v>
      </c>
      <c r="H104" s="15">
        <f>SUM(H105:H113)</f>
        <v>3731966.24</v>
      </c>
      <c r="I104" s="16">
        <f t="shared" si="19"/>
        <v>3528279.76</v>
      </c>
    </row>
    <row r="105" spans="2:9" ht="12.75">
      <c r="B105" s="13" t="s">
        <v>31</v>
      </c>
      <c r="C105" s="11"/>
      <c r="D105" s="15">
        <v>9536246</v>
      </c>
      <c r="E105" s="16">
        <v>-2776000</v>
      </c>
      <c r="F105" s="16">
        <f aca="true" t="shared" si="22" ref="F105:F113">D105+E105</f>
        <v>6760246</v>
      </c>
      <c r="G105" s="16">
        <v>3413052.24</v>
      </c>
      <c r="H105" s="16">
        <v>3413052.24</v>
      </c>
      <c r="I105" s="16">
        <f t="shared" si="19"/>
        <v>3347193.76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318914</v>
      </c>
      <c r="H113" s="16">
        <v>318914</v>
      </c>
      <c r="I113" s="16">
        <f t="shared" si="19"/>
        <v>181086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194413.6</v>
      </c>
      <c r="H118" s="16">
        <v>194413.6</v>
      </c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1276000</v>
      </c>
      <c r="F124" s="15">
        <f>SUM(F125:F133)</f>
        <v>1276000</v>
      </c>
      <c r="G124" s="15">
        <f>SUM(G125:G133)</f>
        <v>1276000</v>
      </c>
      <c r="H124" s="15">
        <f>SUM(H125:H133)</f>
        <v>1276000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>
        <v>0</v>
      </c>
      <c r="E130" s="16">
        <v>1276000</v>
      </c>
      <c r="F130" s="16">
        <f t="shared" si="25"/>
        <v>1276000</v>
      </c>
      <c r="G130" s="16">
        <v>1276000</v>
      </c>
      <c r="H130" s="16">
        <v>1276000</v>
      </c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7198711.13</v>
      </c>
      <c r="H134" s="15">
        <f>SUM(H135:H137)</f>
        <v>7198711.13</v>
      </c>
      <c r="I134" s="16">
        <f t="shared" si="24"/>
        <v>13081904.25</v>
      </c>
    </row>
    <row r="135" spans="2:9" ht="12.75">
      <c r="B135" s="13" t="s">
        <v>61</v>
      </c>
      <c r="C135" s="11"/>
      <c r="D135" s="15">
        <v>15399946</v>
      </c>
      <c r="E135" s="16">
        <v>4880669.38</v>
      </c>
      <c r="F135" s="16">
        <f>D135+E135</f>
        <v>20280615.38</v>
      </c>
      <c r="G135" s="16">
        <v>7198711.13</v>
      </c>
      <c r="H135" s="16">
        <v>7198711.13</v>
      </c>
      <c r="I135" s="16">
        <f t="shared" si="24"/>
        <v>13081904.25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24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6197966.710000001</v>
      </c>
      <c r="F159" s="14">
        <f t="shared" si="29"/>
        <v>97199637.46000001</v>
      </c>
      <c r="G159" s="14">
        <f t="shared" si="29"/>
        <v>48545263.79</v>
      </c>
      <c r="H159" s="14">
        <f t="shared" si="29"/>
        <v>48545263.79</v>
      </c>
      <c r="I159" s="14">
        <f t="shared" si="29"/>
        <v>48654373.67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51" t="s">
        <v>89</v>
      </c>
      <c r="C161" s="51"/>
      <c r="D161" s="51"/>
      <c r="E161" s="51"/>
      <c r="F161" s="51"/>
      <c r="G161" s="51"/>
      <c r="H161" s="51"/>
      <c r="I161" s="51"/>
    </row>
    <row r="162" spans="2:9" ht="29.25" customHeight="1">
      <c r="B162" s="51"/>
      <c r="C162" s="51"/>
      <c r="D162" s="51"/>
      <c r="E162" s="51"/>
      <c r="F162" s="51"/>
      <c r="G162" s="51"/>
      <c r="H162" s="51"/>
      <c r="I162" s="51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52" t="s">
        <v>90</v>
      </c>
      <c r="C164" s="52"/>
      <c r="D164" s="52"/>
      <c r="E164" s="48" t="s">
        <v>91</v>
      </c>
      <c r="F164" s="48"/>
      <c r="G164" s="48"/>
      <c r="H164" s="26"/>
      <c r="I164" s="26"/>
    </row>
    <row r="165" spans="2:9" ht="12.75">
      <c r="B165" s="68" t="s">
        <v>92</v>
      </c>
      <c r="C165" s="68"/>
      <c r="D165" s="68"/>
      <c r="E165" s="47" t="s">
        <v>93</v>
      </c>
      <c r="F165" s="47"/>
      <c r="G165" s="47"/>
      <c r="H165" s="26"/>
      <c r="I165" s="26"/>
    </row>
    <row r="166" spans="2:9" ht="4.5" customHeight="1">
      <c r="B166" s="45"/>
      <c r="C166" s="45"/>
      <c r="D166" s="45"/>
      <c r="E166" s="43"/>
      <c r="F166" s="43"/>
      <c r="G166" s="43"/>
      <c r="H166" s="26"/>
      <c r="I166" s="26"/>
    </row>
    <row r="167" spans="2:9" ht="12.75">
      <c r="B167" s="26"/>
      <c r="C167" s="48" t="s">
        <v>94</v>
      </c>
      <c r="D167" s="48"/>
      <c r="E167" s="48"/>
      <c r="F167" s="48"/>
      <c r="G167" s="26"/>
      <c r="H167" s="26"/>
      <c r="I167" s="26"/>
    </row>
    <row r="168" spans="2:9" ht="12.75">
      <c r="B168" s="26"/>
      <c r="C168" s="47" t="s">
        <v>95</v>
      </c>
      <c r="D168" s="47"/>
      <c r="E168" s="47"/>
      <c r="F168" s="47"/>
      <c r="G168" s="26"/>
      <c r="H168" s="26"/>
      <c r="I168" s="26"/>
    </row>
  </sheetData>
  <sheetProtection/>
  <mergeCells count="19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C168:F168"/>
    <mergeCell ref="B161:I162"/>
    <mergeCell ref="B164:D164"/>
    <mergeCell ref="E164:G164"/>
    <mergeCell ref="B165:D165"/>
    <mergeCell ref="E165:G165"/>
    <mergeCell ref="C167:F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101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40" t="s">
        <v>6</v>
      </c>
      <c r="E9" s="2" t="s">
        <v>7</v>
      </c>
      <c r="F9" s="40" t="s">
        <v>8</v>
      </c>
      <c r="G9" s="40" t="s">
        <v>9</v>
      </c>
      <c r="H9" s="40" t="s">
        <v>10</v>
      </c>
      <c r="I9" s="61"/>
    </row>
    <row r="10" spans="2:9" ht="12.75">
      <c r="B10" s="7" t="s">
        <v>11</v>
      </c>
      <c r="C10" s="8"/>
      <c r="D10" s="14">
        <f aca="true" t="shared" si="0" ref="D10:I10">D11+D19+D29+D39+D49+D59+D72+D76+D63</f>
        <v>53040476.75</v>
      </c>
      <c r="E10" s="14">
        <f t="shared" si="0"/>
        <v>1122883.7300000004</v>
      </c>
      <c r="F10" s="14">
        <f t="shared" si="0"/>
        <v>54163360.480000004</v>
      </c>
      <c r="G10" s="14">
        <f t="shared" si="0"/>
        <v>34275679.43</v>
      </c>
      <c r="H10" s="14">
        <f t="shared" si="0"/>
        <v>34275679.43</v>
      </c>
      <c r="I10" s="14">
        <f t="shared" si="0"/>
        <v>19887681.05</v>
      </c>
    </row>
    <row r="11" spans="2:9" ht="12.75">
      <c r="B11" s="3" t="s">
        <v>12</v>
      </c>
      <c r="C11" s="9"/>
      <c r="D11" s="15">
        <f aca="true" t="shared" si="1" ref="D11:I11">SUM(D12:D18)</f>
        <v>26419652</v>
      </c>
      <c r="E11" s="15">
        <f t="shared" si="1"/>
        <v>289543.98</v>
      </c>
      <c r="F11" s="15">
        <f t="shared" si="1"/>
        <v>26709195.98</v>
      </c>
      <c r="G11" s="15">
        <f t="shared" si="1"/>
        <v>13880852.94</v>
      </c>
      <c r="H11" s="15">
        <f t="shared" si="1"/>
        <v>13880852.94</v>
      </c>
      <c r="I11" s="15">
        <f t="shared" si="1"/>
        <v>12828343.04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 aca="true" t="shared" si="2" ref="F12:F18">D12+E12</f>
        <v>15328940</v>
      </c>
      <c r="G12" s="16">
        <v>10436839.33</v>
      </c>
      <c r="H12" s="16">
        <v>10436839.33</v>
      </c>
      <c r="I12" s="16">
        <f aca="true" t="shared" si="3" ref="I12:I18">F12-G12</f>
        <v>4892100.67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 t="shared" si="2"/>
        <v>1093657</v>
      </c>
      <c r="G13" s="16">
        <v>592149</v>
      </c>
      <c r="H13" s="16">
        <v>592149</v>
      </c>
      <c r="I13" s="16">
        <f t="shared" si="3"/>
        <v>501508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 t="shared" si="2"/>
        <v>6859137</v>
      </c>
      <c r="G14" s="16">
        <v>407040.83</v>
      </c>
      <c r="H14" s="16">
        <v>407040.83</v>
      </c>
      <c r="I14" s="16">
        <f t="shared" si="3"/>
        <v>6452096.17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3085206</v>
      </c>
      <c r="E16" s="16">
        <v>342255.98</v>
      </c>
      <c r="F16" s="16">
        <f t="shared" si="2"/>
        <v>3427461.98</v>
      </c>
      <c r="G16" s="16">
        <v>2444823.78</v>
      </c>
      <c r="H16" s="16">
        <v>2444823.78</v>
      </c>
      <c r="I16" s="16">
        <f t="shared" si="3"/>
        <v>982638.2000000002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2820000</v>
      </c>
      <c r="E19" s="15">
        <f t="shared" si="4"/>
        <v>356062.7</v>
      </c>
      <c r="F19" s="15">
        <f t="shared" si="4"/>
        <v>3176062.7</v>
      </c>
      <c r="G19" s="15">
        <f t="shared" si="4"/>
        <v>1441313.6300000004</v>
      </c>
      <c r="H19" s="15">
        <f t="shared" si="4"/>
        <v>1441313.6300000004</v>
      </c>
      <c r="I19" s="15">
        <f t="shared" si="4"/>
        <v>1734749.07</v>
      </c>
    </row>
    <row r="20" spans="2:9" ht="12.75">
      <c r="B20" s="13" t="s">
        <v>21</v>
      </c>
      <c r="C20" s="11"/>
      <c r="D20" s="15">
        <v>660000</v>
      </c>
      <c r="E20" s="16">
        <v>212658.5</v>
      </c>
      <c r="F20" s="15">
        <f aca="true" t="shared" si="5" ref="F20:F28">D20+E20</f>
        <v>872658.5</v>
      </c>
      <c r="G20" s="16">
        <v>1082516.25</v>
      </c>
      <c r="H20" s="16">
        <v>1082516.25</v>
      </c>
      <c r="I20" s="16">
        <f aca="true" t="shared" si="6" ref="I20:I28">F20-G20</f>
        <v>-209857.75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7596.8</v>
      </c>
      <c r="H21" s="16">
        <v>7596.8</v>
      </c>
      <c r="I21" s="16">
        <f t="shared" si="6"/>
        <v>2403.2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 t="shared" si="5"/>
        <v>500000</v>
      </c>
      <c r="G23" s="16">
        <v>85295.86</v>
      </c>
      <c r="H23" s="16">
        <v>85295.86</v>
      </c>
      <c r="I23" s="16">
        <f t="shared" si="6"/>
        <v>414704.14</v>
      </c>
    </row>
    <row r="24" spans="2:9" ht="12.75">
      <c r="B24" s="13" t="s">
        <v>25</v>
      </c>
      <c r="C24" s="11"/>
      <c r="D24" s="15">
        <v>250000</v>
      </c>
      <c r="E24" s="16">
        <v>128888</v>
      </c>
      <c r="F24" s="15">
        <f t="shared" si="5"/>
        <v>378888</v>
      </c>
      <c r="G24" s="16">
        <v>156913.8</v>
      </c>
      <c r="H24" s="16">
        <v>156913.8</v>
      </c>
      <c r="I24" s="16">
        <f t="shared" si="6"/>
        <v>221974.2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 t="shared" si="5"/>
        <v>800000</v>
      </c>
      <c r="G25" s="16">
        <v>0</v>
      </c>
      <c r="H25" s="16">
        <v>0</v>
      </c>
      <c r="I25" s="16">
        <f t="shared" si="6"/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 t="shared" si="5"/>
        <v>129516.2</v>
      </c>
      <c r="G26" s="16">
        <v>83290.83</v>
      </c>
      <c r="H26" s="16">
        <v>83290.83</v>
      </c>
      <c r="I26" s="16">
        <f t="shared" si="6"/>
        <v>46225.369999999995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684</v>
      </c>
      <c r="H27" s="16">
        <v>684</v>
      </c>
      <c r="I27" s="16">
        <f t="shared" si="6"/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 t="shared" si="5"/>
        <v>435000</v>
      </c>
      <c r="G28" s="16">
        <v>25016.09</v>
      </c>
      <c r="H28" s="16">
        <v>25016.09</v>
      </c>
      <c r="I28" s="16">
        <f t="shared" si="6"/>
        <v>409983.91</v>
      </c>
    </row>
    <row r="29" spans="2:9" ht="12.75">
      <c r="B29" s="3" t="s">
        <v>30</v>
      </c>
      <c r="C29" s="9"/>
      <c r="D29" s="15">
        <f aca="true" t="shared" si="7" ref="D29:I29">SUM(D30:D38)</f>
        <v>4290000</v>
      </c>
      <c r="E29" s="15">
        <f t="shared" si="7"/>
        <v>852790.6000000001</v>
      </c>
      <c r="F29" s="15">
        <f t="shared" si="7"/>
        <v>5142790.6</v>
      </c>
      <c r="G29" s="15">
        <f t="shared" si="7"/>
        <v>3689041.25</v>
      </c>
      <c r="H29" s="15">
        <f t="shared" si="7"/>
        <v>3689041.25</v>
      </c>
      <c r="I29" s="15">
        <f t="shared" si="7"/>
        <v>1453749.3500000003</v>
      </c>
    </row>
    <row r="30" spans="2:9" ht="12.75">
      <c r="B30" s="13" t="s">
        <v>31</v>
      </c>
      <c r="C30" s="11"/>
      <c r="D30" s="15">
        <v>180000</v>
      </c>
      <c r="E30" s="16">
        <v>1382.72</v>
      </c>
      <c r="F30" s="15">
        <f aca="true" t="shared" si="8" ref="F30:F38">D30+E30</f>
        <v>181382.72</v>
      </c>
      <c r="G30" s="16">
        <v>64541.75</v>
      </c>
      <c r="H30" s="16">
        <v>64541.75</v>
      </c>
      <c r="I30" s="16">
        <f aca="true" t="shared" si="9" ref="I30:I38">F30-G30</f>
        <v>116840.97</v>
      </c>
    </row>
    <row r="31" spans="2:9" ht="12.75">
      <c r="B31" s="13" t="s">
        <v>32</v>
      </c>
      <c r="C31" s="11"/>
      <c r="D31" s="15">
        <v>50000</v>
      </c>
      <c r="E31" s="16">
        <v>128517.1</v>
      </c>
      <c r="F31" s="15">
        <f t="shared" si="8"/>
        <v>178517.1</v>
      </c>
      <c r="G31" s="16">
        <v>147899.82</v>
      </c>
      <c r="H31" s="16">
        <v>147899.82</v>
      </c>
      <c r="I31" s="16">
        <f t="shared" si="9"/>
        <v>30617.28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 t="shared" si="8"/>
        <v>70000</v>
      </c>
      <c r="G32" s="16">
        <v>81791.85</v>
      </c>
      <c r="H32" s="16">
        <v>81791.85</v>
      </c>
      <c r="I32" s="16">
        <f t="shared" si="9"/>
        <v>-11791.850000000006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 t="shared" si="8"/>
        <v>16044</v>
      </c>
      <c r="G33" s="16">
        <v>8230.2</v>
      </c>
      <c r="H33" s="16">
        <v>8230.2</v>
      </c>
      <c r="I33" s="16">
        <f t="shared" si="9"/>
        <v>7813.799999999999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 t="shared" si="8"/>
        <v>2160734.7800000003</v>
      </c>
      <c r="G34" s="16">
        <v>2595499.09</v>
      </c>
      <c r="H34" s="16">
        <v>2595499.09</v>
      </c>
      <c r="I34" s="16">
        <f t="shared" si="9"/>
        <v>-434764.3099999996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48922.2</v>
      </c>
      <c r="H35" s="16">
        <v>48922.2</v>
      </c>
      <c r="I35" s="16">
        <f t="shared" si="9"/>
        <v>-18922.199999999997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9"/>
        <v>5000</v>
      </c>
    </row>
    <row r="37" spans="2:9" ht="12.75">
      <c r="B37" s="13" t="s">
        <v>38</v>
      </c>
      <c r="C37" s="11"/>
      <c r="D37" s="15">
        <v>1000000</v>
      </c>
      <c r="E37" s="16">
        <v>-58888</v>
      </c>
      <c r="F37" s="15">
        <f t="shared" si="8"/>
        <v>941112</v>
      </c>
      <c r="G37" s="16">
        <v>204289.34</v>
      </c>
      <c r="H37" s="16">
        <v>204289.34</v>
      </c>
      <c r="I37" s="16">
        <f t="shared" si="9"/>
        <v>736822.66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 t="shared" si="8"/>
        <v>1560000</v>
      </c>
      <c r="G38" s="16">
        <v>537867</v>
      </c>
      <c r="H38" s="16">
        <v>537867</v>
      </c>
      <c r="I38" s="16">
        <f t="shared" si="9"/>
        <v>1022133</v>
      </c>
    </row>
    <row r="39" spans="2:9" ht="25.5" customHeight="1">
      <c r="B39" s="49" t="s">
        <v>40</v>
      </c>
      <c r="C39" s="50"/>
      <c r="D39" s="15">
        <f aca="true" t="shared" si="10" ref="D39:I39">SUM(D40:D48)</f>
        <v>4055101.97</v>
      </c>
      <c r="E39" s="15">
        <f t="shared" si="10"/>
        <v>133381.5</v>
      </c>
      <c r="F39" s="15">
        <f t="shared" si="10"/>
        <v>4188483.47</v>
      </c>
      <c r="G39" s="15">
        <f t="shared" si="10"/>
        <v>4615784.27</v>
      </c>
      <c r="H39" s="15">
        <f t="shared" si="10"/>
        <v>4615784.27</v>
      </c>
      <c r="I39" s="15">
        <f t="shared" si="10"/>
        <v>-427300.7999999998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 aca="true" t="shared" si="11" ref="F40:F48">D40+E40</f>
        <v>600000</v>
      </c>
      <c r="G40" s="16">
        <v>437084</v>
      </c>
      <c r="H40" s="16">
        <v>437084</v>
      </c>
      <c r="I40" s="16">
        <f aca="true" t="shared" si="12" ref="I40:I48">F40-G40</f>
        <v>162916</v>
      </c>
    </row>
    <row r="41" spans="2:9" ht="12.75">
      <c r="B41" s="13" t="s">
        <v>42</v>
      </c>
      <c r="C41" s="11"/>
      <c r="D41" s="15"/>
      <c r="E41" s="16"/>
      <c r="F41" s="15">
        <f t="shared" si="11"/>
        <v>0</v>
      </c>
      <c r="G41" s="16"/>
      <c r="H41" s="16"/>
      <c r="I41" s="16">
        <f t="shared" si="12"/>
        <v>0</v>
      </c>
    </row>
    <row r="42" spans="2:9" ht="12.75">
      <c r="B42" s="13" t="s">
        <v>43</v>
      </c>
      <c r="C42" s="11"/>
      <c r="D42" s="15"/>
      <c r="E42" s="16"/>
      <c r="F42" s="15">
        <f t="shared" si="11"/>
        <v>0</v>
      </c>
      <c r="G42" s="16"/>
      <c r="H42" s="16"/>
      <c r="I42" s="16">
        <f t="shared" si="12"/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 t="shared" si="11"/>
        <v>3588483.47</v>
      </c>
      <c r="G43" s="16">
        <v>4178700.27</v>
      </c>
      <c r="H43" s="16">
        <v>4178700.27</v>
      </c>
      <c r="I43" s="16">
        <f t="shared" si="12"/>
        <v>-590216.7999999998</v>
      </c>
    </row>
    <row r="44" spans="2:9" ht="12.75">
      <c r="B44" s="13" t="s">
        <v>45</v>
      </c>
      <c r="C44" s="11"/>
      <c r="D44" s="15"/>
      <c r="E44" s="16"/>
      <c r="F44" s="15">
        <f t="shared" si="11"/>
        <v>0</v>
      </c>
      <c r="G44" s="16"/>
      <c r="H44" s="16"/>
      <c r="I44" s="16">
        <f t="shared" si="12"/>
        <v>0</v>
      </c>
    </row>
    <row r="45" spans="2:9" ht="12.75">
      <c r="B45" s="13" t="s">
        <v>46</v>
      </c>
      <c r="C45" s="11"/>
      <c r="D45" s="15"/>
      <c r="E45" s="16"/>
      <c r="F45" s="15">
        <f t="shared" si="11"/>
        <v>0</v>
      </c>
      <c r="G45" s="16"/>
      <c r="H45" s="16"/>
      <c r="I45" s="16">
        <f t="shared" si="12"/>
        <v>0</v>
      </c>
    </row>
    <row r="46" spans="2:9" ht="12.75">
      <c r="B46" s="13" t="s">
        <v>47</v>
      </c>
      <c r="C46" s="11"/>
      <c r="D46" s="15"/>
      <c r="E46" s="16"/>
      <c r="F46" s="15">
        <f t="shared" si="11"/>
        <v>0</v>
      </c>
      <c r="G46" s="16"/>
      <c r="H46" s="16"/>
      <c r="I46" s="16">
        <f t="shared" si="12"/>
        <v>0</v>
      </c>
    </row>
    <row r="47" spans="2:9" ht="12.75">
      <c r="B47" s="13" t="s">
        <v>48</v>
      </c>
      <c r="C47" s="11"/>
      <c r="D47" s="15"/>
      <c r="E47" s="16"/>
      <c r="F47" s="15">
        <f t="shared" si="11"/>
        <v>0</v>
      </c>
      <c r="G47" s="16"/>
      <c r="H47" s="16"/>
      <c r="I47" s="16">
        <f t="shared" si="12"/>
        <v>0</v>
      </c>
    </row>
    <row r="48" spans="2:9" ht="12.75">
      <c r="B48" s="13" t="s">
        <v>49</v>
      </c>
      <c r="C48" s="11"/>
      <c r="D48" s="15"/>
      <c r="E48" s="16"/>
      <c r="F48" s="15">
        <f t="shared" si="11"/>
        <v>0</v>
      </c>
      <c r="G48" s="16"/>
      <c r="H48" s="16"/>
      <c r="I48" s="16">
        <f t="shared" si="12"/>
        <v>0</v>
      </c>
    </row>
    <row r="49" spans="2:9" ht="12.75">
      <c r="B49" s="49" t="s">
        <v>50</v>
      </c>
      <c r="C49" s="50"/>
      <c r="D49" s="15">
        <f aca="true" t="shared" si="13" ref="D49:I49">SUM(D50:D58)</f>
        <v>2653120</v>
      </c>
      <c r="E49" s="15">
        <f t="shared" si="13"/>
        <v>672341.5</v>
      </c>
      <c r="F49" s="15">
        <f t="shared" si="13"/>
        <v>3325461.5</v>
      </c>
      <c r="G49" s="15">
        <f t="shared" si="13"/>
        <v>722006.84</v>
      </c>
      <c r="H49" s="15">
        <f t="shared" si="13"/>
        <v>722006.84</v>
      </c>
      <c r="I49" s="15">
        <f t="shared" si="13"/>
        <v>2603454.66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 aca="true" t="shared" si="14" ref="F50:F58">D50+E50</f>
        <v>200000</v>
      </c>
      <c r="G50" s="16">
        <v>24557.6</v>
      </c>
      <c r="H50" s="16">
        <v>24557.6</v>
      </c>
      <c r="I50" s="16">
        <f aca="true" t="shared" si="15" ref="I50:I83">F50-G50</f>
        <v>175442.4</v>
      </c>
    </row>
    <row r="51" spans="2:9" ht="12.75">
      <c r="B51" s="13" t="s">
        <v>52</v>
      </c>
      <c r="C51" s="11"/>
      <c r="D51" s="15">
        <v>50000</v>
      </c>
      <c r="E51" s="16">
        <v>-21317.54</v>
      </c>
      <c r="F51" s="15">
        <f t="shared" si="14"/>
        <v>28682.46</v>
      </c>
      <c r="G51" s="16">
        <v>0</v>
      </c>
      <c r="H51" s="16">
        <v>0</v>
      </c>
      <c r="I51" s="16">
        <f t="shared" si="15"/>
        <v>28682.46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 t="shared" si="14"/>
        <v>30000</v>
      </c>
      <c r="G52" s="16">
        <v>0</v>
      </c>
      <c r="H52" s="16">
        <v>0</v>
      </c>
      <c r="I52" s="16">
        <f t="shared" si="15"/>
        <v>30000</v>
      </c>
    </row>
    <row r="53" spans="2:9" ht="12.75">
      <c r="B53" s="13" t="s">
        <v>54</v>
      </c>
      <c r="C53" s="11"/>
      <c r="D53" s="15"/>
      <c r="E53" s="16"/>
      <c r="F53" s="15">
        <f t="shared" si="14"/>
        <v>0</v>
      </c>
      <c r="G53" s="16"/>
      <c r="H53" s="16"/>
      <c r="I53" s="16">
        <f t="shared" si="15"/>
        <v>0</v>
      </c>
    </row>
    <row r="54" spans="2:9" ht="12.75">
      <c r="B54" s="13" t="s">
        <v>55</v>
      </c>
      <c r="C54" s="11"/>
      <c r="D54" s="15"/>
      <c r="E54" s="16"/>
      <c r="F54" s="15">
        <f t="shared" si="14"/>
        <v>0</v>
      </c>
      <c r="G54" s="16"/>
      <c r="H54" s="16"/>
      <c r="I54" s="16">
        <f t="shared" si="15"/>
        <v>0</v>
      </c>
    </row>
    <row r="55" spans="2:9" ht="12.75">
      <c r="B55" s="13" t="s">
        <v>56</v>
      </c>
      <c r="C55" s="11"/>
      <c r="D55" s="15">
        <v>150000</v>
      </c>
      <c r="E55" s="16">
        <v>21317.54</v>
      </c>
      <c r="F55" s="15">
        <f t="shared" si="14"/>
        <v>171317.54</v>
      </c>
      <c r="G55" s="16">
        <v>25107.74</v>
      </c>
      <c r="H55" s="16">
        <v>25107.74</v>
      </c>
      <c r="I55" s="16">
        <f t="shared" si="15"/>
        <v>146209.80000000002</v>
      </c>
    </row>
    <row r="56" spans="2:9" ht="12.75">
      <c r="B56" s="13" t="s">
        <v>57</v>
      </c>
      <c r="C56" s="11"/>
      <c r="D56" s="15"/>
      <c r="E56" s="16"/>
      <c r="F56" s="15">
        <f t="shared" si="14"/>
        <v>0</v>
      </c>
      <c r="G56" s="16"/>
      <c r="H56" s="16"/>
      <c r="I56" s="16">
        <f t="shared" si="15"/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 t="shared" si="14"/>
        <v>2895461.5</v>
      </c>
      <c r="G57" s="16">
        <v>672341.5</v>
      </c>
      <c r="H57" s="16">
        <v>672341.5</v>
      </c>
      <c r="I57" s="16">
        <f t="shared" si="15"/>
        <v>2223120</v>
      </c>
    </row>
    <row r="58" spans="2:9" ht="12.75">
      <c r="B58" s="13" t="s">
        <v>59</v>
      </c>
      <c r="C58" s="11"/>
      <c r="D58" s="15"/>
      <c r="E58" s="16"/>
      <c r="F58" s="15">
        <f t="shared" si="14"/>
        <v>0</v>
      </c>
      <c r="G58" s="16"/>
      <c r="H58" s="16"/>
      <c r="I58" s="16">
        <f t="shared" si="15"/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9764668.35</v>
      </c>
      <c r="H59" s="15">
        <f>SUM(H60:H62)</f>
        <v>9764668.35</v>
      </c>
      <c r="I59" s="16">
        <f t="shared" si="15"/>
        <v>1694685.7400000002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9764668.35</v>
      </c>
      <c r="H60" s="16">
        <v>9764668.35</v>
      </c>
      <c r="I60" s="16">
        <f t="shared" si="15"/>
        <v>-5519787.26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 t="shared" si="15"/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 t="shared" si="15"/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15"/>
        <v>0</v>
      </c>
    </row>
    <row r="64" spans="2:9" ht="12.75">
      <c r="B64" s="13" t="s">
        <v>65</v>
      </c>
      <c r="C64" s="11"/>
      <c r="D64" s="15"/>
      <c r="E64" s="16"/>
      <c r="F64" s="15">
        <f aca="true" t="shared" si="16" ref="F64:F71">D64+E64</f>
        <v>0</v>
      </c>
      <c r="G64" s="16"/>
      <c r="H64" s="16"/>
      <c r="I64" s="16">
        <f t="shared" si="15"/>
        <v>0</v>
      </c>
    </row>
    <row r="65" spans="2:9" ht="12.75">
      <c r="B65" s="13" t="s">
        <v>66</v>
      </c>
      <c r="C65" s="11"/>
      <c r="D65" s="15"/>
      <c r="E65" s="16"/>
      <c r="F65" s="15">
        <f t="shared" si="16"/>
        <v>0</v>
      </c>
      <c r="G65" s="16"/>
      <c r="H65" s="16"/>
      <c r="I65" s="16">
        <f t="shared" si="15"/>
        <v>0</v>
      </c>
    </row>
    <row r="66" spans="2:9" ht="12.75">
      <c r="B66" s="13" t="s">
        <v>67</v>
      </c>
      <c r="C66" s="11"/>
      <c r="D66" s="15"/>
      <c r="E66" s="16"/>
      <c r="F66" s="15">
        <f t="shared" si="16"/>
        <v>0</v>
      </c>
      <c r="G66" s="16"/>
      <c r="H66" s="16"/>
      <c r="I66" s="16">
        <f t="shared" si="15"/>
        <v>0</v>
      </c>
    </row>
    <row r="67" spans="2:9" ht="12.75">
      <c r="B67" s="13" t="s">
        <v>68</v>
      </c>
      <c r="C67" s="11"/>
      <c r="D67" s="15"/>
      <c r="E67" s="16"/>
      <c r="F67" s="15">
        <f t="shared" si="16"/>
        <v>0</v>
      </c>
      <c r="G67" s="16"/>
      <c r="H67" s="16"/>
      <c r="I67" s="16">
        <f t="shared" si="15"/>
        <v>0</v>
      </c>
    </row>
    <row r="68" spans="2:9" ht="12.75">
      <c r="B68" s="13" t="s">
        <v>69</v>
      </c>
      <c r="C68" s="11"/>
      <c r="D68" s="15"/>
      <c r="E68" s="16"/>
      <c r="F68" s="15">
        <f t="shared" si="16"/>
        <v>0</v>
      </c>
      <c r="G68" s="16"/>
      <c r="H68" s="16"/>
      <c r="I68" s="16">
        <f t="shared" si="15"/>
        <v>0</v>
      </c>
    </row>
    <row r="69" spans="2:9" ht="12.75">
      <c r="B69" s="13" t="s">
        <v>70</v>
      </c>
      <c r="C69" s="11"/>
      <c r="D69" s="15"/>
      <c r="E69" s="16"/>
      <c r="F69" s="15">
        <f t="shared" si="16"/>
        <v>0</v>
      </c>
      <c r="G69" s="16"/>
      <c r="H69" s="16"/>
      <c r="I69" s="16">
        <f t="shared" si="15"/>
        <v>0</v>
      </c>
    </row>
    <row r="70" spans="2:9" ht="12.75">
      <c r="B70" s="13" t="s">
        <v>71</v>
      </c>
      <c r="C70" s="11"/>
      <c r="D70" s="15"/>
      <c r="E70" s="16"/>
      <c r="F70" s="15">
        <f t="shared" si="16"/>
        <v>0</v>
      </c>
      <c r="G70" s="16"/>
      <c r="H70" s="16"/>
      <c r="I70" s="16">
        <f t="shared" si="15"/>
        <v>0</v>
      </c>
    </row>
    <row r="71" spans="2:9" ht="12.75">
      <c r="B71" s="13" t="s">
        <v>72</v>
      </c>
      <c r="C71" s="11"/>
      <c r="D71" s="15"/>
      <c r="E71" s="16"/>
      <c r="F71" s="15">
        <f t="shared" si="16"/>
        <v>0</v>
      </c>
      <c r="G71" s="16"/>
      <c r="H71" s="16"/>
      <c r="I71" s="16">
        <f t="shared" si="15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5"/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 t="shared" si="15"/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 t="shared" si="15"/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 t="shared" si="15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 t="shared" si="15"/>
        <v>-0.009999999980209395</v>
      </c>
    </row>
    <row r="77" spans="2:9" ht="12.75">
      <c r="B77" s="13" t="s">
        <v>78</v>
      </c>
      <c r="C77" s="11"/>
      <c r="D77" s="15"/>
      <c r="E77" s="16"/>
      <c r="F77" s="15">
        <f aca="true" t="shared" si="17" ref="F77:F83">D77+E77</f>
        <v>0</v>
      </c>
      <c r="G77" s="16"/>
      <c r="H77" s="16"/>
      <c r="I77" s="16">
        <f t="shared" si="15"/>
        <v>0</v>
      </c>
    </row>
    <row r="78" spans="2:9" ht="12.75">
      <c r="B78" s="13" t="s">
        <v>79</v>
      </c>
      <c r="C78" s="11"/>
      <c r="D78" s="15"/>
      <c r="E78" s="16"/>
      <c r="F78" s="15">
        <f t="shared" si="17"/>
        <v>0</v>
      </c>
      <c r="G78" s="16"/>
      <c r="H78" s="16"/>
      <c r="I78" s="16">
        <f t="shared" si="15"/>
        <v>0</v>
      </c>
    </row>
    <row r="79" spans="2:9" ht="12.75">
      <c r="B79" s="13" t="s">
        <v>80</v>
      </c>
      <c r="C79" s="11"/>
      <c r="D79" s="15"/>
      <c r="E79" s="16"/>
      <c r="F79" s="15">
        <f t="shared" si="17"/>
        <v>0</v>
      </c>
      <c r="G79" s="16"/>
      <c r="H79" s="16"/>
      <c r="I79" s="16">
        <f t="shared" si="15"/>
        <v>0</v>
      </c>
    </row>
    <row r="80" spans="2:9" ht="12.75">
      <c r="B80" s="13" t="s">
        <v>81</v>
      </c>
      <c r="C80" s="11"/>
      <c r="D80" s="15"/>
      <c r="E80" s="16"/>
      <c r="F80" s="15">
        <f t="shared" si="17"/>
        <v>0</v>
      </c>
      <c r="G80" s="16"/>
      <c r="H80" s="16"/>
      <c r="I80" s="16">
        <f t="shared" si="15"/>
        <v>0</v>
      </c>
    </row>
    <row r="81" spans="2:9" ht="12.75">
      <c r="B81" s="13" t="s">
        <v>82</v>
      </c>
      <c r="C81" s="11"/>
      <c r="D81" s="15"/>
      <c r="E81" s="16"/>
      <c r="F81" s="15">
        <f t="shared" si="17"/>
        <v>0</v>
      </c>
      <c r="G81" s="16"/>
      <c r="H81" s="16"/>
      <c r="I81" s="16">
        <f t="shared" si="15"/>
        <v>0</v>
      </c>
    </row>
    <row r="82" spans="2:9" ht="12.75">
      <c r="B82" s="13" t="s">
        <v>83</v>
      </c>
      <c r="C82" s="11"/>
      <c r="D82" s="15"/>
      <c r="E82" s="16"/>
      <c r="F82" s="15">
        <f t="shared" si="17"/>
        <v>0</v>
      </c>
      <c r="G82" s="16"/>
      <c r="H82" s="16"/>
      <c r="I82" s="16">
        <f t="shared" si="15"/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 t="shared" si="17"/>
        <v>162012.14</v>
      </c>
      <c r="G83" s="16">
        <v>162012.15</v>
      </c>
      <c r="H83" s="16">
        <v>162012.15</v>
      </c>
      <c r="I83" s="16">
        <f t="shared" si="15"/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 aca="true" t="shared" si="18" ref="D85:I85">D86+D104+D94+D114+D124+D134+D138+D147+D151</f>
        <v>37961194</v>
      </c>
      <c r="E85" s="21">
        <f t="shared" si="18"/>
        <v>5075082.98</v>
      </c>
      <c r="F85" s="21">
        <f t="shared" si="18"/>
        <v>43036276.980000004</v>
      </c>
      <c r="G85" s="21">
        <f t="shared" si="18"/>
        <v>25026973.97</v>
      </c>
      <c r="H85" s="21">
        <f t="shared" si="18"/>
        <v>25026973.97</v>
      </c>
      <c r="I85" s="21">
        <f t="shared" si="18"/>
        <v>18009303.009999998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4349122</v>
      </c>
      <c r="H86" s="15">
        <f>SUM(H87:H93)</f>
        <v>4349122</v>
      </c>
      <c r="I86" s="16">
        <f aca="true" t="shared" si="19" ref="I86:I117">F86-G86</f>
        <v>4675880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 aca="true" t="shared" si="20" ref="F87:F93">D87+E87</f>
        <v>6421734</v>
      </c>
      <c r="G87" s="16">
        <v>4124572</v>
      </c>
      <c r="H87" s="16">
        <v>4124572</v>
      </c>
      <c r="I87" s="16">
        <f t="shared" si="19"/>
        <v>2297162</v>
      </c>
    </row>
    <row r="88" spans="2:9" ht="12.75">
      <c r="B88" s="13" t="s">
        <v>14</v>
      </c>
      <c r="C88" s="11"/>
      <c r="D88" s="15"/>
      <c r="E88" s="16"/>
      <c r="F88" s="15">
        <f t="shared" si="20"/>
        <v>0</v>
      </c>
      <c r="G88" s="16"/>
      <c r="H88" s="16"/>
      <c r="I88" s="16">
        <f t="shared" si="19"/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 t="shared" si="20"/>
        <v>2030067</v>
      </c>
      <c r="G89" s="16">
        <v>83957</v>
      </c>
      <c r="H89" s="16">
        <v>83957</v>
      </c>
      <c r="I89" s="16">
        <f t="shared" si="19"/>
        <v>1946110</v>
      </c>
    </row>
    <row r="90" spans="2:9" ht="12.75">
      <c r="B90" s="13" t="s">
        <v>16</v>
      </c>
      <c r="C90" s="11"/>
      <c r="D90" s="15"/>
      <c r="E90" s="16"/>
      <c r="F90" s="15">
        <f t="shared" si="20"/>
        <v>0</v>
      </c>
      <c r="G90" s="16"/>
      <c r="H90" s="16"/>
      <c r="I90" s="16">
        <f t="shared" si="19"/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 t="shared" si="20"/>
        <v>573201</v>
      </c>
      <c r="G91" s="16">
        <v>140593</v>
      </c>
      <c r="H91" s="16">
        <v>140593</v>
      </c>
      <c r="I91" s="16">
        <f t="shared" si="19"/>
        <v>432608</v>
      </c>
    </row>
    <row r="92" spans="2:9" ht="12.75">
      <c r="B92" s="13" t="s">
        <v>18</v>
      </c>
      <c r="C92" s="11"/>
      <c r="D92" s="15"/>
      <c r="E92" s="16"/>
      <c r="F92" s="15">
        <f t="shared" si="20"/>
        <v>0</v>
      </c>
      <c r="G92" s="16"/>
      <c r="H92" s="16"/>
      <c r="I92" s="16">
        <f t="shared" si="19"/>
        <v>0</v>
      </c>
    </row>
    <row r="93" spans="2:9" ht="12.75">
      <c r="B93" s="13" t="s">
        <v>19</v>
      </c>
      <c r="C93" s="11"/>
      <c r="D93" s="15"/>
      <c r="E93" s="16"/>
      <c r="F93" s="15">
        <f t="shared" si="20"/>
        <v>0</v>
      </c>
      <c r="G93" s="16"/>
      <c r="H93" s="16"/>
      <c r="I93" s="16">
        <f t="shared" si="19"/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4058103.09</v>
      </c>
      <c r="H94" s="15">
        <f>SUM(H95:H103)</f>
        <v>4058103.09</v>
      </c>
      <c r="I94" s="16">
        <f t="shared" si="19"/>
        <v>941896.9100000001</v>
      </c>
    </row>
    <row r="95" spans="2:9" ht="12.75">
      <c r="B95" s="13" t="s">
        <v>21</v>
      </c>
      <c r="C95" s="11"/>
      <c r="D95" s="15"/>
      <c r="E95" s="16"/>
      <c r="F95" s="15">
        <f aca="true" t="shared" si="21" ref="F95:F103">D95+E95</f>
        <v>0</v>
      </c>
      <c r="G95" s="16"/>
      <c r="H95" s="16"/>
      <c r="I95" s="16">
        <f t="shared" si="19"/>
        <v>0</v>
      </c>
    </row>
    <row r="96" spans="2:9" ht="12.75">
      <c r="B96" s="13" t="s">
        <v>22</v>
      </c>
      <c r="C96" s="11"/>
      <c r="D96" s="15"/>
      <c r="E96" s="16"/>
      <c r="F96" s="15">
        <f t="shared" si="21"/>
        <v>0</v>
      </c>
      <c r="G96" s="16"/>
      <c r="H96" s="16"/>
      <c r="I96" s="16">
        <f t="shared" si="19"/>
        <v>0</v>
      </c>
    </row>
    <row r="97" spans="2:9" ht="12.75">
      <c r="B97" s="13" t="s">
        <v>23</v>
      </c>
      <c r="C97" s="11"/>
      <c r="D97" s="15"/>
      <c r="E97" s="16"/>
      <c r="F97" s="15">
        <f t="shared" si="21"/>
        <v>0</v>
      </c>
      <c r="G97" s="16"/>
      <c r="H97" s="16"/>
      <c r="I97" s="16">
        <f t="shared" si="19"/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 t="shared" si="21"/>
        <v>1350000</v>
      </c>
      <c r="G98" s="16">
        <v>1114640.95</v>
      </c>
      <c r="H98" s="16">
        <v>1114640.95</v>
      </c>
      <c r="I98" s="16">
        <f t="shared" si="19"/>
        <v>235359.05000000005</v>
      </c>
    </row>
    <row r="99" spans="2:9" ht="12.75">
      <c r="B99" s="13" t="s">
        <v>25</v>
      </c>
      <c r="C99" s="11"/>
      <c r="D99" s="15"/>
      <c r="E99" s="16"/>
      <c r="F99" s="15">
        <f t="shared" si="21"/>
        <v>0</v>
      </c>
      <c r="G99" s="16"/>
      <c r="H99" s="16"/>
      <c r="I99" s="16">
        <f t="shared" si="19"/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 t="shared" si="21"/>
        <v>3500000</v>
      </c>
      <c r="G100" s="16">
        <v>2820966.14</v>
      </c>
      <c r="H100" s="16">
        <v>2820966.14</v>
      </c>
      <c r="I100" s="16">
        <f t="shared" si="19"/>
        <v>679033.8599999999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 t="shared" si="21"/>
        <v>150000</v>
      </c>
      <c r="G101" s="16">
        <v>122496</v>
      </c>
      <c r="H101" s="16">
        <v>122496</v>
      </c>
      <c r="I101" s="16">
        <f t="shared" si="19"/>
        <v>27504</v>
      </c>
    </row>
    <row r="102" spans="2:9" ht="12.75">
      <c r="B102" s="13" t="s">
        <v>28</v>
      </c>
      <c r="C102" s="11"/>
      <c r="D102" s="15"/>
      <c r="E102" s="16"/>
      <c r="F102" s="15">
        <f t="shared" si="21"/>
        <v>0</v>
      </c>
      <c r="G102" s="16"/>
      <c r="H102" s="16"/>
      <c r="I102" s="16">
        <f t="shared" si="19"/>
        <v>0</v>
      </c>
    </row>
    <row r="103" spans="2:9" ht="12.75">
      <c r="B103" s="13" t="s">
        <v>29</v>
      </c>
      <c r="C103" s="11"/>
      <c r="D103" s="15"/>
      <c r="E103" s="16"/>
      <c r="F103" s="15">
        <f t="shared" si="21"/>
        <v>0</v>
      </c>
      <c r="G103" s="16"/>
      <c r="H103" s="16"/>
      <c r="I103" s="16">
        <f t="shared" si="19"/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-2776000</v>
      </c>
      <c r="F104" s="15">
        <f>SUM(F105:F113)</f>
        <v>7260246</v>
      </c>
      <c r="G104" s="15">
        <f>SUM(G105:G113)</f>
        <v>4211048.18</v>
      </c>
      <c r="H104" s="15">
        <f>SUM(H105:H113)</f>
        <v>4211048.18</v>
      </c>
      <c r="I104" s="16">
        <f t="shared" si="19"/>
        <v>3049197.8200000003</v>
      </c>
    </row>
    <row r="105" spans="2:9" ht="12.75">
      <c r="B105" s="13" t="s">
        <v>31</v>
      </c>
      <c r="C105" s="11"/>
      <c r="D105" s="15">
        <v>9536246</v>
      </c>
      <c r="E105" s="16">
        <v>-2776000</v>
      </c>
      <c r="F105" s="16">
        <f aca="true" t="shared" si="22" ref="F105:F113">D105+E105</f>
        <v>6760246</v>
      </c>
      <c r="G105" s="16">
        <v>3892134.18</v>
      </c>
      <c r="H105" s="16">
        <v>3892134.18</v>
      </c>
      <c r="I105" s="16">
        <f t="shared" si="19"/>
        <v>2868111.82</v>
      </c>
    </row>
    <row r="106" spans="2:9" ht="12.75">
      <c r="B106" s="13" t="s">
        <v>32</v>
      </c>
      <c r="C106" s="11"/>
      <c r="D106" s="15"/>
      <c r="E106" s="16"/>
      <c r="F106" s="16">
        <f t="shared" si="22"/>
        <v>0</v>
      </c>
      <c r="G106" s="16"/>
      <c r="H106" s="16"/>
      <c r="I106" s="16">
        <f t="shared" si="19"/>
        <v>0</v>
      </c>
    </row>
    <row r="107" spans="2:9" ht="12.75">
      <c r="B107" s="13" t="s">
        <v>33</v>
      </c>
      <c r="C107" s="11"/>
      <c r="D107" s="15"/>
      <c r="E107" s="16"/>
      <c r="F107" s="16">
        <f t="shared" si="22"/>
        <v>0</v>
      </c>
      <c r="G107" s="16"/>
      <c r="H107" s="16"/>
      <c r="I107" s="16">
        <f t="shared" si="19"/>
        <v>0</v>
      </c>
    </row>
    <row r="108" spans="2:9" ht="12.75">
      <c r="B108" s="13" t="s">
        <v>34</v>
      </c>
      <c r="C108" s="11"/>
      <c r="D108" s="15"/>
      <c r="E108" s="16"/>
      <c r="F108" s="16">
        <f t="shared" si="22"/>
        <v>0</v>
      </c>
      <c r="G108" s="16"/>
      <c r="H108" s="16"/>
      <c r="I108" s="16">
        <f t="shared" si="19"/>
        <v>0</v>
      </c>
    </row>
    <row r="109" spans="2:9" ht="12.75">
      <c r="B109" s="13" t="s">
        <v>35</v>
      </c>
      <c r="C109" s="11"/>
      <c r="D109" s="15"/>
      <c r="E109" s="16"/>
      <c r="F109" s="16">
        <f t="shared" si="22"/>
        <v>0</v>
      </c>
      <c r="G109" s="16"/>
      <c r="H109" s="16"/>
      <c r="I109" s="16">
        <f t="shared" si="19"/>
        <v>0</v>
      </c>
    </row>
    <row r="110" spans="2:9" ht="12.75">
      <c r="B110" s="13" t="s">
        <v>36</v>
      </c>
      <c r="C110" s="11"/>
      <c r="D110" s="15"/>
      <c r="E110" s="16"/>
      <c r="F110" s="16">
        <f t="shared" si="22"/>
        <v>0</v>
      </c>
      <c r="G110" s="16"/>
      <c r="H110" s="16"/>
      <c r="I110" s="16">
        <f t="shared" si="19"/>
        <v>0</v>
      </c>
    </row>
    <row r="111" spans="2:9" ht="12.75">
      <c r="B111" s="13" t="s">
        <v>37</v>
      </c>
      <c r="C111" s="11"/>
      <c r="D111" s="15"/>
      <c r="E111" s="16"/>
      <c r="F111" s="16">
        <f t="shared" si="22"/>
        <v>0</v>
      </c>
      <c r="G111" s="16"/>
      <c r="H111" s="16"/>
      <c r="I111" s="16">
        <f t="shared" si="19"/>
        <v>0</v>
      </c>
    </row>
    <row r="112" spans="2:9" ht="12.75">
      <c r="B112" s="13" t="s">
        <v>38</v>
      </c>
      <c r="C112" s="11"/>
      <c r="D112" s="15"/>
      <c r="E112" s="16"/>
      <c r="F112" s="16">
        <f t="shared" si="22"/>
        <v>0</v>
      </c>
      <c r="G112" s="16"/>
      <c r="H112" s="16"/>
      <c r="I112" s="16">
        <f t="shared" si="19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22"/>
        <v>500000</v>
      </c>
      <c r="G113" s="16">
        <v>318914</v>
      </c>
      <c r="H113" s="16">
        <v>318914</v>
      </c>
      <c r="I113" s="16">
        <f t="shared" si="19"/>
        <v>181086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 t="shared" si="19"/>
        <v>0</v>
      </c>
    </row>
    <row r="115" spans="2:9" ht="12.75">
      <c r="B115" s="13" t="s">
        <v>41</v>
      </c>
      <c r="C115" s="11"/>
      <c r="D115" s="15"/>
      <c r="E115" s="16"/>
      <c r="F115" s="16">
        <f aca="true" t="shared" si="23" ref="F115:F123">D115+E115</f>
        <v>0</v>
      </c>
      <c r="G115" s="16"/>
      <c r="H115" s="16"/>
      <c r="I115" s="16">
        <f t="shared" si="19"/>
        <v>0</v>
      </c>
    </row>
    <row r="116" spans="2:9" ht="12.75">
      <c r="B116" s="13" t="s">
        <v>42</v>
      </c>
      <c r="C116" s="11"/>
      <c r="D116" s="15"/>
      <c r="E116" s="16"/>
      <c r="F116" s="16">
        <f t="shared" si="23"/>
        <v>0</v>
      </c>
      <c r="G116" s="16"/>
      <c r="H116" s="16"/>
      <c r="I116" s="16">
        <f t="shared" si="19"/>
        <v>0</v>
      </c>
    </row>
    <row r="117" spans="2:9" ht="12.75">
      <c r="B117" s="13" t="s">
        <v>43</v>
      </c>
      <c r="C117" s="11"/>
      <c r="D117" s="15"/>
      <c r="E117" s="16"/>
      <c r="F117" s="16">
        <f t="shared" si="23"/>
        <v>0</v>
      </c>
      <c r="G117" s="16"/>
      <c r="H117" s="16"/>
      <c r="I117" s="16">
        <f t="shared" si="19"/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 t="shared" si="23"/>
        <v>194413.6</v>
      </c>
      <c r="G118" s="16">
        <v>194413.6</v>
      </c>
      <c r="H118" s="16">
        <v>194413.6</v>
      </c>
      <c r="I118" s="16">
        <f aca="true" t="shared" si="24" ref="I118:I149">F118-G118</f>
        <v>0</v>
      </c>
    </row>
    <row r="119" spans="2:9" ht="12.75">
      <c r="B119" s="13" t="s">
        <v>45</v>
      </c>
      <c r="C119" s="11"/>
      <c r="D119" s="15"/>
      <c r="E119" s="16"/>
      <c r="F119" s="16">
        <f t="shared" si="23"/>
        <v>0</v>
      </c>
      <c r="G119" s="16"/>
      <c r="H119" s="16"/>
      <c r="I119" s="16">
        <f t="shared" si="24"/>
        <v>0</v>
      </c>
    </row>
    <row r="120" spans="2:9" ht="12.75">
      <c r="B120" s="13" t="s">
        <v>46</v>
      </c>
      <c r="C120" s="11"/>
      <c r="D120" s="15"/>
      <c r="E120" s="16"/>
      <c r="F120" s="16">
        <f t="shared" si="23"/>
        <v>0</v>
      </c>
      <c r="G120" s="16"/>
      <c r="H120" s="16"/>
      <c r="I120" s="16">
        <f t="shared" si="24"/>
        <v>0</v>
      </c>
    </row>
    <row r="121" spans="2:9" ht="12.75">
      <c r="B121" s="13" t="s">
        <v>47</v>
      </c>
      <c r="C121" s="11"/>
      <c r="D121" s="15"/>
      <c r="E121" s="16"/>
      <c r="F121" s="16">
        <f t="shared" si="23"/>
        <v>0</v>
      </c>
      <c r="G121" s="16"/>
      <c r="H121" s="16"/>
      <c r="I121" s="16">
        <f t="shared" si="24"/>
        <v>0</v>
      </c>
    </row>
    <row r="122" spans="2:9" ht="12.75">
      <c r="B122" s="13" t="s">
        <v>48</v>
      </c>
      <c r="C122" s="11"/>
      <c r="D122" s="15"/>
      <c r="E122" s="16"/>
      <c r="F122" s="16">
        <f t="shared" si="23"/>
        <v>0</v>
      </c>
      <c r="G122" s="16"/>
      <c r="H122" s="16"/>
      <c r="I122" s="16">
        <f t="shared" si="24"/>
        <v>0</v>
      </c>
    </row>
    <row r="123" spans="2:9" ht="12.75">
      <c r="B123" s="13" t="s">
        <v>49</v>
      </c>
      <c r="C123" s="11"/>
      <c r="D123" s="15"/>
      <c r="E123" s="16"/>
      <c r="F123" s="16">
        <f t="shared" si="23"/>
        <v>0</v>
      </c>
      <c r="G123" s="16"/>
      <c r="H123" s="16"/>
      <c r="I123" s="16">
        <f t="shared" si="24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1276000</v>
      </c>
      <c r="F124" s="15">
        <f>SUM(F125:F133)</f>
        <v>1276000</v>
      </c>
      <c r="G124" s="15">
        <f>SUM(G125:G133)</f>
        <v>1276000</v>
      </c>
      <c r="H124" s="15">
        <f>SUM(H125:H133)</f>
        <v>1276000</v>
      </c>
      <c r="I124" s="16">
        <f t="shared" si="24"/>
        <v>0</v>
      </c>
    </row>
    <row r="125" spans="2:9" ht="12.75">
      <c r="B125" s="13" t="s">
        <v>51</v>
      </c>
      <c r="C125" s="11"/>
      <c r="D125" s="15"/>
      <c r="E125" s="16"/>
      <c r="F125" s="16">
        <f aca="true" t="shared" si="25" ref="F125:F133">D125+E125</f>
        <v>0</v>
      </c>
      <c r="G125" s="16"/>
      <c r="H125" s="16"/>
      <c r="I125" s="16">
        <f t="shared" si="24"/>
        <v>0</v>
      </c>
    </row>
    <row r="126" spans="2:9" ht="12.75">
      <c r="B126" s="13" t="s">
        <v>52</v>
      </c>
      <c r="C126" s="11"/>
      <c r="D126" s="15"/>
      <c r="E126" s="16"/>
      <c r="F126" s="16">
        <f t="shared" si="25"/>
        <v>0</v>
      </c>
      <c r="G126" s="16"/>
      <c r="H126" s="16"/>
      <c r="I126" s="16">
        <f t="shared" si="24"/>
        <v>0</v>
      </c>
    </row>
    <row r="127" spans="2:9" ht="12.75">
      <c r="B127" s="13" t="s">
        <v>53</v>
      </c>
      <c r="C127" s="11"/>
      <c r="D127" s="15"/>
      <c r="E127" s="16"/>
      <c r="F127" s="16">
        <f t="shared" si="25"/>
        <v>0</v>
      </c>
      <c r="G127" s="16"/>
      <c r="H127" s="16"/>
      <c r="I127" s="16">
        <f t="shared" si="24"/>
        <v>0</v>
      </c>
    </row>
    <row r="128" spans="2:9" ht="12.75">
      <c r="B128" s="13" t="s">
        <v>54</v>
      </c>
      <c r="C128" s="11"/>
      <c r="D128" s="15"/>
      <c r="E128" s="16"/>
      <c r="F128" s="16">
        <f t="shared" si="25"/>
        <v>0</v>
      </c>
      <c r="G128" s="16"/>
      <c r="H128" s="16"/>
      <c r="I128" s="16">
        <f t="shared" si="24"/>
        <v>0</v>
      </c>
    </row>
    <row r="129" spans="2:9" ht="12.75">
      <c r="B129" s="13" t="s">
        <v>55</v>
      </c>
      <c r="C129" s="11"/>
      <c r="D129" s="15"/>
      <c r="E129" s="16"/>
      <c r="F129" s="16">
        <f t="shared" si="25"/>
        <v>0</v>
      </c>
      <c r="G129" s="16"/>
      <c r="H129" s="16"/>
      <c r="I129" s="16">
        <f t="shared" si="24"/>
        <v>0</v>
      </c>
    </row>
    <row r="130" spans="2:9" ht="12.75">
      <c r="B130" s="13" t="s">
        <v>56</v>
      </c>
      <c r="C130" s="11"/>
      <c r="D130" s="15">
        <v>0</v>
      </c>
      <c r="E130" s="16">
        <v>1276000</v>
      </c>
      <c r="F130" s="16">
        <f t="shared" si="25"/>
        <v>1276000</v>
      </c>
      <c r="G130" s="16">
        <v>1276000</v>
      </c>
      <c r="H130" s="16">
        <v>1276000</v>
      </c>
      <c r="I130" s="16">
        <f t="shared" si="24"/>
        <v>0</v>
      </c>
    </row>
    <row r="131" spans="2:9" ht="12.75">
      <c r="B131" s="13" t="s">
        <v>57</v>
      </c>
      <c r="C131" s="11"/>
      <c r="D131" s="15"/>
      <c r="E131" s="16"/>
      <c r="F131" s="16">
        <f t="shared" si="25"/>
        <v>0</v>
      </c>
      <c r="G131" s="16"/>
      <c r="H131" s="16"/>
      <c r="I131" s="16">
        <f t="shared" si="24"/>
        <v>0</v>
      </c>
    </row>
    <row r="132" spans="2:9" ht="12.75">
      <c r="B132" s="13" t="s">
        <v>58</v>
      </c>
      <c r="C132" s="11"/>
      <c r="D132" s="15"/>
      <c r="E132" s="16"/>
      <c r="F132" s="16">
        <f t="shared" si="25"/>
        <v>0</v>
      </c>
      <c r="G132" s="16"/>
      <c r="H132" s="16"/>
      <c r="I132" s="16">
        <f t="shared" si="24"/>
        <v>0</v>
      </c>
    </row>
    <row r="133" spans="2:9" ht="12.75">
      <c r="B133" s="13" t="s">
        <v>59</v>
      </c>
      <c r="C133" s="11"/>
      <c r="D133" s="15"/>
      <c r="E133" s="16"/>
      <c r="F133" s="16">
        <f t="shared" si="25"/>
        <v>0</v>
      </c>
      <c r="G133" s="16"/>
      <c r="H133" s="16"/>
      <c r="I133" s="16">
        <f t="shared" si="24"/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10938287.1</v>
      </c>
      <c r="H134" s="15">
        <f>SUM(H135:H137)</f>
        <v>10938287.1</v>
      </c>
      <c r="I134" s="16">
        <f t="shared" si="24"/>
        <v>9342328.28</v>
      </c>
    </row>
    <row r="135" spans="2:9" ht="12.75">
      <c r="B135" s="13" t="s">
        <v>61</v>
      </c>
      <c r="C135" s="11"/>
      <c r="D135" s="15">
        <v>15399946</v>
      </c>
      <c r="E135" s="16">
        <v>4880669.38</v>
      </c>
      <c r="F135" s="16">
        <f>D135+E135</f>
        <v>20280615.38</v>
      </c>
      <c r="G135" s="16">
        <v>10938287.1</v>
      </c>
      <c r="H135" s="16">
        <v>10938287.1</v>
      </c>
      <c r="I135" s="16">
        <f t="shared" si="24"/>
        <v>9342328.28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24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24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24"/>
        <v>0</v>
      </c>
    </row>
    <row r="139" spans="2:9" ht="12.75">
      <c r="B139" s="13" t="s">
        <v>65</v>
      </c>
      <c r="C139" s="11"/>
      <c r="D139" s="15"/>
      <c r="E139" s="16"/>
      <c r="F139" s="16">
        <f aca="true" t="shared" si="26" ref="F139:F146">D139+E139</f>
        <v>0</v>
      </c>
      <c r="G139" s="16"/>
      <c r="H139" s="16"/>
      <c r="I139" s="16">
        <f t="shared" si="24"/>
        <v>0</v>
      </c>
    </row>
    <row r="140" spans="2:9" ht="12.75">
      <c r="B140" s="13" t="s">
        <v>66</v>
      </c>
      <c r="C140" s="11"/>
      <c r="D140" s="15"/>
      <c r="E140" s="16"/>
      <c r="F140" s="16">
        <f t="shared" si="26"/>
        <v>0</v>
      </c>
      <c r="G140" s="16"/>
      <c r="H140" s="16"/>
      <c r="I140" s="16">
        <f t="shared" si="24"/>
        <v>0</v>
      </c>
    </row>
    <row r="141" spans="2:9" ht="12.75">
      <c r="B141" s="13" t="s">
        <v>67</v>
      </c>
      <c r="C141" s="11"/>
      <c r="D141" s="15"/>
      <c r="E141" s="16"/>
      <c r="F141" s="16">
        <f t="shared" si="26"/>
        <v>0</v>
      </c>
      <c r="G141" s="16"/>
      <c r="H141" s="16"/>
      <c r="I141" s="16">
        <f t="shared" si="24"/>
        <v>0</v>
      </c>
    </row>
    <row r="142" spans="2:9" ht="12.75">
      <c r="B142" s="13" t="s">
        <v>68</v>
      </c>
      <c r="C142" s="11"/>
      <c r="D142" s="15"/>
      <c r="E142" s="16"/>
      <c r="F142" s="16">
        <f t="shared" si="26"/>
        <v>0</v>
      </c>
      <c r="G142" s="16"/>
      <c r="H142" s="16"/>
      <c r="I142" s="16">
        <f t="shared" si="24"/>
        <v>0</v>
      </c>
    </row>
    <row r="143" spans="2:9" ht="12.75">
      <c r="B143" s="13" t="s">
        <v>69</v>
      </c>
      <c r="C143" s="11"/>
      <c r="D143" s="15"/>
      <c r="E143" s="16"/>
      <c r="F143" s="16">
        <f t="shared" si="26"/>
        <v>0</v>
      </c>
      <c r="G143" s="16"/>
      <c r="H143" s="16"/>
      <c r="I143" s="16">
        <f t="shared" si="24"/>
        <v>0</v>
      </c>
    </row>
    <row r="144" spans="2:9" ht="12.75">
      <c r="B144" s="13" t="s">
        <v>70</v>
      </c>
      <c r="C144" s="11"/>
      <c r="D144" s="15"/>
      <c r="E144" s="16"/>
      <c r="F144" s="16">
        <f t="shared" si="26"/>
        <v>0</v>
      </c>
      <c r="G144" s="16"/>
      <c r="H144" s="16"/>
      <c r="I144" s="16">
        <f t="shared" si="24"/>
        <v>0</v>
      </c>
    </row>
    <row r="145" spans="2:9" ht="12.75">
      <c r="B145" s="13" t="s">
        <v>71</v>
      </c>
      <c r="C145" s="11"/>
      <c r="D145" s="15"/>
      <c r="E145" s="16"/>
      <c r="F145" s="16">
        <f t="shared" si="26"/>
        <v>0</v>
      </c>
      <c r="G145" s="16"/>
      <c r="H145" s="16"/>
      <c r="I145" s="16">
        <f t="shared" si="24"/>
        <v>0</v>
      </c>
    </row>
    <row r="146" spans="2:9" ht="12.75">
      <c r="B146" s="13" t="s">
        <v>72</v>
      </c>
      <c r="C146" s="11"/>
      <c r="D146" s="15"/>
      <c r="E146" s="16"/>
      <c r="F146" s="16">
        <f t="shared" si="26"/>
        <v>0</v>
      </c>
      <c r="G146" s="16"/>
      <c r="H146" s="16"/>
      <c r="I146" s="16">
        <f t="shared" si="24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24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24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24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27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27"/>
        <v>0</v>
      </c>
    </row>
    <row r="152" spans="2:9" ht="12.75">
      <c r="B152" s="13" t="s">
        <v>78</v>
      </c>
      <c r="C152" s="11"/>
      <c r="D152" s="15"/>
      <c r="E152" s="16"/>
      <c r="F152" s="16">
        <f aca="true" t="shared" si="28" ref="F152:F158">D152+E152</f>
        <v>0</v>
      </c>
      <c r="G152" s="16"/>
      <c r="H152" s="16"/>
      <c r="I152" s="16">
        <f t="shared" si="27"/>
        <v>0</v>
      </c>
    </row>
    <row r="153" spans="2:9" ht="12.75">
      <c r="B153" s="13" t="s">
        <v>79</v>
      </c>
      <c r="C153" s="11"/>
      <c r="D153" s="15"/>
      <c r="E153" s="16"/>
      <c r="F153" s="16">
        <f t="shared" si="28"/>
        <v>0</v>
      </c>
      <c r="G153" s="16"/>
      <c r="H153" s="16"/>
      <c r="I153" s="16">
        <f t="shared" si="27"/>
        <v>0</v>
      </c>
    </row>
    <row r="154" spans="2:9" ht="12.75">
      <c r="B154" s="13" t="s">
        <v>80</v>
      </c>
      <c r="C154" s="11"/>
      <c r="D154" s="15"/>
      <c r="E154" s="16"/>
      <c r="F154" s="16">
        <f t="shared" si="28"/>
        <v>0</v>
      </c>
      <c r="G154" s="16"/>
      <c r="H154" s="16"/>
      <c r="I154" s="16">
        <f t="shared" si="27"/>
        <v>0</v>
      </c>
    </row>
    <row r="155" spans="2:9" ht="12.75">
      <c r="B155" s="13" t="s">
        <v>81</v>
      </c>
      <c r="C155" s="11"/>
      <c r="D155" s="15"/>
      <c r="E155" s="16"/>
      <c r="F155" s="16">
        <f t="shared" si="28"/>
        <v>0</v>
      </c>
      <c r="G155" s="16"/>
      <c r="H155" s="16"/>
      <c r="I155" s="16">
        <f t="shared" si="27"/>
        <v>0</v>
      </c>
    </row>
    <row r="156" spans="2:9" ht="12.75">
      <c r="B156" s="13" t="s">
        <v>82</v>
      </c>
      <c r="C156" s="11"/>
      <c r="D156" s="15"/>
      <c r="E156" s="16"/>
      <c r="F156" s="16">
        <f t="shared" si="28"/>
        <v>0</v>
      </c>
      <c r="G156" s="16"/>
      <c r="H156" s="16"/>
      <c r="I156" s="16">
        <f t="shared" si="27"/>
        <v>0</v>
      </c>
    </row>
    <row r="157" spans="2:9" ht="12.75">
      <c r="B157" s="13" t="s">
        <v>83</v>
      </c>
      <c r="C157" s="11"/>
      <c r="D157" s="15"/>
      <c r="E157" s="16"/>
      <c r="F157" s="16">
        <f t="shared" si="28"/>
        <v>0</v>
      </c>
      <c r="G157" s="16"/>
      <c r="H157" s="16"/>
      <c r="I157" s="16">
        <f t="shared" si="27"/>
        <v>0</v>
      </c>
    </row>
    <row r="158" spans="2:9" ht="12.75">
      <c r="B158" s="13" t="s">
        <v>84</v>
      </c>
      <c r="C158" s="11"/>
      <c r="D158" s="15"/>
      <c r="E158" s="16"/>
      <c r="F158" s="16">
        <f t="shared" si="28"/>
        <v>0</v>
      </c>
      <c r="G158" s="16"/>
      <c r="H158" s="16"/>
      <c r="I158" s="16">
        <f t="shared" si="27"/>
        <v>0</v>
      </c>
    </row>
    <row r="159" spans="2:9" ht="12.75">
      <c r="B159" s="4" t="s">
        <v>86</v>
      </c>
      <c r="C159" s="10"/>
      <c r="D159" s="14">
        <f aca="true" t="shared" si="29" ref="D159:I159">D10+D85</f>
        <v>91001670.75</v>
      </c>
      <c r="E159" s="14">
        <f t="shared" si="29"/>
        <v>6197966.710000001</v>
      </c>
      <c r="F159" s="14">
        <f t="shared" si="29"/>
        <v>97199637.46000001</v>
      </c>
      <c r="G159" s="14">
        <f t="shared" si="29"/>
        <v>59302653.4</v>
      </c>
      <c r="H159" s="14">
        <f t="shared" si="29"/>
        <v>59302653.4</v>
      </c>
      <c r="I159" s="14">
        <f t="shared" si="29"/>
        <v>37896984.06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51" t="s">
        <v>89</v>
      </c>
      <c r="C161" s="51"/>
      <c r="D161" s="51"/>
      <c r="E161" s="51"/>
      <c r="F161" s="51"/>
      <c r="G161" s="51"/>
      <c r="H161" s="51"/>
      <c r="I161" s="51"/>
    </row>
    <row r="162" spans="2:9" ht="29.25" customHeight="1">
      <c r="B162" s="51"/>
      <c r="C162" s="51"/>
      <c r="D162" s="51"/>
      <c r="E162" s="51"/>
      <c r="F162" s="51"/>
      <c r="G162" s="51"/>
      <c r="H162" s="51"/>
      <c r="I162" s="51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52" t="s">
        <v>90</v>
      </c>
      <c r="C164" s="52"/>
      <c r="D164" s="52"/>
      <c r="E164" s="48" t="s">
        <v>91</v>
      </c>
      <c r="F164" s="48"/>
      <c r="G164" s="48"/>
      <c r="H164" s="26"/>
      <c r="I164" s="26"/>
    </row>
    <row r="165" spans="2:9" ht="12.75">
      <c r="B165" s="68" t="s">
        <v>92</v>
      </c>
      <c r="C165" s="68"/>
      <c r="D165" s="68"/>
      <c r="E165" s="47" t="s">
        <v>93</v>
      </c>
      <c r="F165" s="47"/>
      <c r="G165" s="47"/>
      <c r="H165" s="26"/>
      <c r="I165" s="26"/>
    </row>
    <row r="166" spans="2:9" ht="4.5" customHeight="1">
      <c r="B166" s="42"/>
      <c r="C166" s="42"/>
      <c r="D166" s="42"/>
      <c r="E166" s="41"/>
      <c r="F166" s="41"/>
      <c r="G166" s="41"/>
      <c r="H166" s="26"/>
      <c r="I166" s="26"/>
    </row>
    <row r="167" spans="2:9" ht="12.75">
      <c r="B167" s="26"/>
      <c r="C167" s="48" t="s">
        <v>94</v>
      </c>
      <c r="D167" s="48"/>
      <c r="E167" s="48"/>
      <c r="F167" s="48"/>
      <c r="G167" s="26"/>
      <c r="H167" s="26"/>
      <c r="I167" s="26"/>
    </row>
    <row r="168" spans="2:9" ht="12.75">
      <c r="B168" s="26"/>
      <c r="C168" s="47" t="s">
        <v>95</v>
      </c>
      <c r="D168" s="47"/>
      <c r="E168" s="47"/>
      <c r="F168" s="47"/>
      <c r="G168" s="26"/>
      <c r="H168" s="26"/>
      <c r="I168" s="26"/>
    </row>
  </sheetData>
  <sheetProtection/>
  <mergeCells count="19">
    <mergeCell ref="C168:F168"/>
    <mergeCell ref="B161:I162"/>
    <mergeCell ref="B164:D164"/>
    <mergeCell ref="E164:G164"/>
    <mergeCell ref="B165:D165"/>
    <mergeCell ref="E165:G165"/>
    <mergeCell ref="C167:F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3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55" t="s">
        <v>0</v>
      </c>
      <c r="C3" s="64"/>
      <c r="D3" s="64"/>
      <c r="E3" s="64"/>
      <c r="F3" s="64"/>
      <c r="G3" s="64"/>
      <c r="H3" s="64"/>
      <c r="I3" s="65"/>
    </row>
    <row r="4" spans="2:9" ht="12.75">
      <c r="B4" s="55" t="s">
        <v>1</v>
      </c>
      <c r="C4" s="64"/>
      <c r="D4" s="64"/>
      <c r="E4" s="64"/>
      <c r="F4" s="64"/>
      <c r="G4" s="64"/>
      <c r="H4" s="64"/>
      <c r="I4" s="65"/>
    </row>
    <row r="5" spans="2:9" ht="12.75">
      <c r="B5" s="55" t="s">
        <v>103</v>
      </c>
      <c r="C5" s="64"/>
      <c r="D5" s="64"/>
      <c r="E5" s="64"/>
      <c r="F5" s="64"/>
      <c r="G5" s="64"/>
      <c r="H5" s="64"/>
      <c r="I5" s="65"/>
    </row>
    <row r="6" spans="2:9" ht="13.5" thickBot="1">
      <c r="B6" s="57" t="s">
        <v>2</v>
      </c>
      <c r="C6" s="66"/>
      <c r="D6" s="66"/>
      <c r="E6" s="66"/>
      <c r="F6" s="66"/>
      <c r="G6" s="66"/>
      <c r="H6" s="66"/>
      <c r="I6" s="67"/>
    </row>
    <row r="7" spans="2:9" ht="15.75" customHeight="1">
      <c r="B7" s="53" t="s">
        <v>3</v>
      </c>
      <c r="C7" s="54"/>
      <c r="D7" s="53" t="s">
        <v>4</v>
      </c>
      <c r="E7" s="62"/>
      <c r="F7" s="62"/>
      <c r="G7" s="62"/>
      <c r="H7" s="54"/>
      <c r="I7" s="59" t="s">
        <v>5</v>
      </c>
    </row>
    <row r="8" spans="2:9" ht="15" customHeight="1" thickBot="1">
      <c r="B8" s="55"/>
      <c r="C8" s="56"/>
      <c r="D8" s="57"/>
      <c r="E8" s="66"/>
      <c r="F8" s="66"/>
      <c r="G8" s="66"/>
      <c r="H8" s="58"/>
      <c r="I8" s="60"/>
    </row>
    <row r="9" spans="2:9" ht="26.25" thickBot="1">
      <c r="B9" s="57"/>
      <c r="C9" s="58"/>
      <c r="D9" s="46" t="s">
        <v>6</v>
      </c>
      <c r="E9" s="2" t="s">
        <v>7</v>
      </c>
      <c r="F9" s="46" t="s">
        <v>8</v>
      </c>
      <c r="G9" s="46" t="s">
        <v>9</v>
      </c>
      <c r="H9" s="46" t="s">
        <v>10</v>
      </c>
      <c r="I9" s="61"/>
    </row>
    <row r="10" spans="2:9" ht="12.75">
      <c r="B10" s="7" t="s">
        <v>11</v>
      </c>
      <c r="C10" s="8"/>
      <c r="D10" s="14">
        <f>D11+D19+D29+D39+D49+D59+D72+D76+D63</f>
        <v>53030206.75</v>
      </c>
      <c r="E10" s="14">
        <f>E11+E19+E29+E39+E49+E59+E72+E76+E63</f>
        <v>1122883.7300000004</v>
      </c>
      <c r="F10" s="14">
        <f>F11+F19+F29+F39+F49+F59+F72+F76+F63</f>
        <v>54153090.480000004</v>
      </c>
      <c r="G10" s="14">
        <f>G11+G19+G29+G39+G49+G59+G72+G76+G63</f>
        <v>35671494.169999994</v>
      </c>
      <c r="H10" s="14">
        <f>H11+H19+H29+H39+H49+H59+H72+H76+H63</f>
        <v>35671494.169999994</v>
      </c>
      <c r="I10" s="14">
        <f>I11+I19+I29+I39+I49+I59+I72+I76+I63</f>
        <v>18481596.31</v>
      </c>
    </row>
    <row r="11" spans="2:9" ht="12.75">
      <c r="B11" s="3" t="s">
        <v>12</v>
      </c>
      <c r="C11" s="9"/>
      <c r="D11" s="15">
        <f>SUM(D12:D18)</f>
        <v>26409382</v>
      </c>
      <c r="E11" s="15">
        <f>SUM(E12:E18)</f>
        <v>289543.98</v>
      </c>
      <c r="F11" s="15">
        <f>SUM(F12:F18)</f>
        <v>26698925.98</v>
      </c>
      <c r="G11" s="15">
        <f>SUM(G12:G18)</f>
        <v>15173665.61</v>
      </c>
      <c r="H11" s="15">
        <f>SUM(H12:H18)</f>
        <v>15173665.61</v>
      </c>
      <c r="I11" s="15">
        <f>SUM(I12:I18)</f>
        <v>11525260.370000001</v>
      </c>
    </row>
    <row r="12" spans="2:9" ht="12.75">
      <c r="B12" s="13" t="s">
        <v>13</v>
      </c>
      <c r="C12" s="11"/>
      <c r="D12" s="15">
        <v>15328940</v>
      </c>
      <c r="E12" s="16">
        <v>21417</v>
      </c>
      <c r="F12" s="16">
        <f>D12+E12</f>
        <v>15350357</v>
      </c>
      <c r="G12" s="16">
        <v>11598283.33</v>
      </c>
      <c r="H12" s="16">
        <v>11598283.33</v>
      </c>
      <c r="I12" s="16">
        <f>F12-G12</f>
        <v>3752073.67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>D13+E13</f>
        <v>1093657</v>
      </c>
      <c r="G13" s="16">
        <v>625625.67</v>
      </c>
      <c r="H13" s="16">
        <v>625625.67</v>
      </c>
      <c r="I13" s="16">
        <f>F13-G13</f>
        <v>468031.32999999996</v>
      </c>
    </row>
    <row r="14" spans="2:9" ht="12.75">
      <c r="B14" s="13" t="s">
        <v>15</v>
      </c>
      <c r="C14" s="11"/>
      <c r="D14" s="15">
        <v>6898867</v>
      </c>
      <c r="E14" s="16">
        <v>-71417</v>
      </c>
      <c r="F14" s="16">
        <f>D14+E14</f>
        <v>6827450</v>
      </c>
      <c r="G14" s="16">
        <v>428104.83</v>
      </c>
      <c r="H14" s="16">
        <v>428104.83</v>
      </c>
      <c r="I14" s="16">
        <f>F14-G14</f>
        <v>6399345.17</v>
      </c>
    </row>
    <row r="15" spans="2:9" ht="12.75">
      <c r="B15" s="13" t="s">
        <v>16</v>
      </c>
      <c r="C15" s="11"/>
      <c r="D15" s="15"/>
      <c r="E15" s="16"/>
      <c r="F15" s="16">
        <f>D15+E15</f>
        <v>0</v>
      </c>
      <c r="G15" s="16"/>
      <c r="H15" s="16"/>
      <c r="I15" s="16">
        <f>F15-G15</f>
        <v>0</v>
      </c>
    </row>
    <row r="16" spans="2:9" ht="12.75">
      <c r="B16" s="13" t="s">
        <v>17</v>
      </c>
      <c r="C16" s="11"/>
      <c r="D16" s="15">
        <v>3085206</v>
      </c>
      <c r="E16" s="16">
        <v>342255.98</v>
      </c>
      <c r="F16" s="16">
        <f>D16+E16</f>
        <v>3427461.98</v>
      </c>
      <c r="G16" s="16">
        <v>2521651.78</v>
      </c>
      <c r="H16" s="16">
        <v>2521651.78</v>
      </c>
      <c r="I16" s="16">
        <f>F16-G16</f>
        <v>905810.2000000002</v>
      </c>
    </row>
    <row r="17" spans="2:9" ht="12.75">
      <c r="B17" s="13" t="s">
        <v>18</v>
      </c>
      <c r="C17" s="11"/>
      <c r="D17" s="15"/>
      <c r="E17" s="16"/>
      <c r="F17" s="16">
        <f>D17+E17</f>
        <v>0</v>
      </c>
      <c r="G17" s="16"/>
      <c r="H17" s="16"/>
      <c r="I17" s="16">
        <f>F17-G17</f>
        <v>0</v>
      </c>
    </row>
    <row r="18" spans="2:9" ht="12.75">
      <c r="B18" s="13" t="s">
        <v>19</v>
      </c>
      <c r="C18" s="11"/>
      <c r="D18" s="15"/>
      <c r="E18" s="16"/>
      <c r="F18" s="16">
        <f>D18+E18</f>
        <v>0</v>
      </c>
      <c r="G18" s="16"/>
      <c r="H18" s="16"/>
      <c r="I18" s="16">
        <f>F18-G18</f>
        <v>0</v>
      </c>
    </row>
    <row r="19" spans="2:9" ht="12.75">
      <c r="B19" s="3" t="s">
        <v>20</v>
      </c>
      <c r="C19" s="9"/>
      <c r="D19" s="15">
        <f>SUM(D20:D28)</f>
        <v>2820000</v>
      </c>
      <c r="E19" s="15">
        <f>SUM(E20:E28)</f>
        <v>356062.7</v>
      </c>
      <c r="F19" s="15">
        <f>SUM(F20:F28)</f>
        <v>3176062.7</v>
      </c>
      <c r="G19" s="15">
        <f>SUM(G20:G28)</f>
        <v>1443270.5500000003</v>
      </c>
      <c r="H19" s="15">
        <f>SUM(H20:H28)</f>
        <v>1443270.5500000003</v>
      </c>
      <c r="I19" s="15">
        <f>SUM(I20:I28)</f>
        <v>1732792.1500000001</v>
      </c>
    </row>
    <row r="20" spans="2:9" ht="12.75">
      <c r="B20" s="13" t="s">
        <v>21</v>
      </c>
      <c r="C20" s="11"/>
      <c r="D20" s="15">
        <v>660000</v>
      </c>
      <c r="E20" s="16">
        <v>212658.5</v>
      </c>
      <c r="F20" s="15">
        <f>D20+E20</f>
        <v>872658.5</v>
      </c>
      <c r="G20" s="16">
        <v>1084473.17</v>
      </c>
      <c r="H20" s="16">
        <v>1084473.17</v>
      </c>
      <c r="I20" s="16">
        <f>F20-G20</f>
        <v>-211814.66999999993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>D21+E21</f>
        <v>10000</v>
      </c>
      <c r="G21" s="16">
        <v>7596.8</v>
      </c>
      <c r="H21" s="16">
        <v>7596.8</v>
      </c>
      <c r="I21" s="16">
        <f>F21-G21</f>
        <v>2403.2</v>
      </c>
    </row>
    <row r="22" spans="2:9" ht="12.75">
      <c r="B22" s="13" t="s">
        <v>23</v>
      </c>
      <c r="C22" s="11"/>
      <c r="D22" s="15"/>
      <c r="E22" s="16"/>
      <c r="F22" s="15">
        <f>D22+E22</f>
        <v>0</v>
      </c>
      <c r="G22" s="16"/>
      <c r="H22" s="16"/>
      <c r="I22" s="16">
        <f>F22-G22</f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>D23+E23</f>
        <v>500000</v>
      </c>
      <c r="G23" s="16">
        <v>85295.86</v>
      </c>
      <c r="H23" s="16">
        <v>85295.86</v>
      </c>
      <c r="I23" s="16">
        <f>F23-G23</f>
        <v>414704.14</v>
      </c>
    </row>
    <row r="24" spans="2:9" ht="12.75">
      <c r="B24" s="13" t="s">
        <v>25</v>
      </c>
      <c r="C24" s="11"/>
      <c r="D24" s="15">
        <v>250000</v>
      </c>
      <c r="E24" s="16">
        <v>128888</v>
      </c>
      <c r="F24" s="15">
        <f>D24+E24</f>
        <v>378888</v>
      </c>
      <c r="G24" s="16">
        <v>156913.8</v>
      </c>
      <c r="H24" s="16">
        <v>156913.8</v>
      </c>
      <c r="I24" s="16">
        <f>F24-G24</f>
        <v>221974.2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>D25+E25</f>
        <v>800000</v>
      </c>
      <c r="G25" s="16">
        <v>0</v>
      </c>
      <c r="H25" s="16">
        <v>0</v>
      </c>
      <c r="I25" s="16">
        <f>F25-G25</f>
        <v>800000</v>
      </c>
    </row>
    <row r="26" spans="2:9" ht="12.75">
      <c r="B26" s="13" t="s">
        <v>27</v>
      </c>
      <c r="C26" s="11"/>
      <c r="D26" s="15">
        <v>100000</v>
      </c>
      <c r="E26" s="16">
        <v>29516.2</v>
      </c>
      <c r="F26" s="15">
        <f>D26+E26</f>
        <v>129516.2</v>
      </c>
      <c r="G26" s="16">
        <v>83290.83</v>
      </c>
      <c r="H26" s="16">
        <v>83290.83</v>
      </c>
      <c r="I26" s="16">
        <f>F26-G26</f>
        <v>46225.369999999995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>D27+E27</f>
        <v>50000</v>
      </c>
      <c r="G27" s="16">
        <v>684</v>
      </c>
      <c r="H27" s="16">
        <v>684</v>
      </c>
      <c r="I27" s="16">
        <f>F27-G27</f>
        <v>49316</v>
      </c>
    </row>
    <row r="28" spans="2:9" ht="12.75">
      <c r="B28" s="13" t="s">
        <v>29</v>
      </c>
      <c r="C28" s="11"/>
      <c r="D28" s="15">
        <v>450000</v>
      </c>
      <c r="E28" s="16">
        <v>-15000</v>
      </c>
      <c r="F28" s="15">
        <f>D28+E28</f>
        <v>435000</v>
      </c>
      <c r="G28" s="16">
        <v>25016.09</v>
      </c>
      <c r="H28" s="16">
        <v>25016.09</v>
      </c>
      <c r="I28" s="16">
        <f>F28-G28</f>
        <v>409983.91</v>
      </c>
    </row>
    <row r="29" spans="2:9" ht="12.75">
      <c r="B29" s="3" t="s">
        <v>30</v>
      </c>
      <c r="C29" s="9"/>
      <c r="D29" s="15">
        <f>SUM(D30:D38)</f>
        <v>4290000</v>
      </c>
      <c r="E29" s="15">
        <f>SUM(E30:E38)</f>
        <v>852790.6000000001</v>
      </c>
      <c r="F29" s="15">
        <f>SUM(F30:F38)</f>
        <v>5142790.6</v>
      </c>
      <c r="G29" s="15">
        <f>SUM(G30:G38)</f>
        <v>3695934.2</v>
      </c>
      <c r="H29" s="15">
        <f>SUM(H30:H38)</f>
        <v>3695934.2</v>
      </c>
      <c r="I29" s="15">
        <f>SUM(I30:I38)</f>
        <v>1446856.4000000004</v>
      </c>
    </row>
    <row r="30" spans="2:9" ht="12.75">
      <c r="B30" s="13" t="s">
        <v>31</v>
      </c>
      <c r="C30" s="11"/>
      <c r="D30" s="15">
        <v>180000</v>
      </c>
      <c r="E30" s="16">
        <v>1382.72</v>
      </c>
      <c r="F30" s="15">
        <f>D30+E30</f>
        <v>181382.72</v>
      </c>
      <c r="G30" s="16">
        <v>67338.75</v>
      </c>
      <c r="H30" s="16">
        <v>67338.75</v>
      </c>
      <c r="I30" s="16">
        <f>F30-G30</f>
        <v>114043.97</v>
      </c>
    </row>
    <row r="31" spans="2:9" ht="12.75">
      <c r="B31" s="13" t="s">
        <v>32</v>
      </c>
      <c r="C31" s="11"/>
      <c r="D31" s="15">
        <v>50000</v>
      </c>
      <c r="E31" s="16">
        <v>128517.1</v>
      </c>
      <c r="F31" s="15">
        <f>D31+E31</f>
        <v>178517.1</v>
      </c>
      <c r="G31" s="16">
        <v>147899.82</v>
      </c>
      <c r="H31" s="16">
        <v>147899.82</v>
      </c>
      <c r="I31" s="16">
        <f>F31-G31</f>
        <v>30617.28</v>
      </c>
    </row>
    <row r="32" spans="2:9" ht="12.75">
      <c r="B32" s="13" t="s">
        <v>33</v>
      </c>
      <c r="C32" s="11"/>
      <c r="D32" s="15">
        <v>10000</v>
      </c>
      <c r="E32" s="16">
        <v>60000</v>
      </c>
      <c r="F32" s="15">
        <f>D32+E32</f>
        <v>70000</v>
      </c>
      <c r="G32" s="16">
        <v>79299</v>
      </c>
      <c r="H32" s="16">
        <v>79299</v>
      </c>
      <c r="I32" s="16">
        <f>F32-G32</f>
        <v>-9299</v>
      </c>
    </row>
    <row r="33" spans="2:9" ht="12.75">
      <c r="B33" s="13" t="s">
        <v>34</v>
      </c>
      <c r="C33" s="11"/>
      <c r="D33" s="15">
        <v>15000</v>
      </c>
      <c r="E33" s="16">
        <v>1044</v>
      </c>
      <c r="F33" s="15">
        <f>D33+E33</f>
        <v>16044</v>
      </c>
      <c r="G33" s="16">
        <v>8230.2</v>
      </c>
      <c r="H33" s="16">
        <v>8230.2</v>
      </c>
      <c r="I33" s="16">
        <f>F33-G33</f>
        <v>7813.799999999999</v>
      </c>
    </row>
    <row r="34" spans="2:9" ht="12.75">
      <c r="B34" s="13" t="s">
        <v>35</v>
      </c>
      <c r="C34" s="11"/>
      <c r="D34" s="15">
        <v>1500000</v>
      </c>
      <c r="E34" s="16">
        <v>660734.78</v>
      </c>
      <c r="F34" s="15">
        <f>D34+E34</f>
        <v>2160734.7800000003</v>
      </c>
      <c r="G34" s="16">
        <v>2597087.88</v>
      </c>
      <c r="H34" s="16">
        <v>2597087.88</v>
      </c>
      <c r="I34" s="16">
        <f>F34-G34</f>
        <v>-436353.0999999996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>D35+E35</f>
        <v>30000</v>
      </c>
      <c r="G35" s="16">
        <v>48922.2</v>
      </c>
      <c r="H35" s="16">
        <v>48922.2</v>
      </c>
      <c r="I35" s="16">
        <f>F35-G35</f>
        <v>-18922.199999999997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>D36+E36</f>
        <v>5000</v>
      </c>
      <c r="G36" s="16">
        <v>0</v>
      </c>
      <c r="H36" s="16">
        <v>0</v>
      </c>
      <c r="I36" s="16">
        <f>F36-G36</f>
        <v>5000</v>
      </c>
    </row>
    <row r="37" spans="2:9" ht="12.75">
      <c r="B37" s="13" t="s">
        <v>38</v>
      </c>
      <c r="C37" s="11"/>
      <c r="D37" s="15">
        <v>1000000</v>
      </c>
      <c r="E37" s="16">
        <v>-58888</v>
      </c>
      <c r="F37" s="15">
        <f>D37+E37</f>
        <v>941112</v>
      </c>
      <c r="G37" s="16">
        <v>209289.35</v>
      </c>
      <c r="H37" s="16">
        <v>209289.35</v>
      </c>
      <c r="I37" s="16">
        <f>F37-G37</f>
        <v>731822.65</v>
      </c>
    </row>
    <row r="38" spans="2:9" ht="12.75">
      <c r="B38" s="13" t="s">
        <v>39</v>
      </c>
      <c r="C38" s="11"/>
      <c r="D38" s="15">
        <v>1500000</v>
      </c>
      <c r="E38" s="16">
        <v>60000</v>
      </c>
      <c r="F38" s="15">
        <f>D38+E38</f>
        <v>1560000</v>
      </c>
      <c r="G38" s="16">
        <v>537867</v>
      </c>
      <c r="H38" s="16">
        <v>537867</v>
      </c>
      <c r="I38" s="16">
        <f>F38-G38</f>
        <v>1022133</v>
      </c>
    </row>
    <row r="39" spans="2:9" ht="25.5" customHeight="1">
      <c r="B39" s="49" t="s">
        <v>40</v>
      </c>
      <c r="C39" s="50"/>
      <c r="D39" s="15">
        <f>SUM(D40:D48)</f>
        <v>4055101.97</v>
      </c>
      <c r="E39" s="15">
        <f>SUM(E40:E48)</f>
        <v>133381.5</v>
      </c>
      <c r="F39" s="15">
        <f>SUM(F40:F48)</f>
        <v>4188483.47</v>
      </c>
      <c r="G39" s="15">
        <f>SUM(G40:G48)</f>
        <v>4709936.47</v>
      </c>
      <c r="H39" s="15">
        <f>SUM(H40:H48)</f>
        <v>4709936.47</v>
      </c>
      <c r="I39" s="15">
        <f>SUM(I40:I48)</f>
        <v>-521452.99999999953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492112</v>
      </c>
      <c r="H40" s="16">
        <v>492112</v>
      </c>
      <c r="I40" s="16">
        <f>F40-G40</f>
        <v>107888</v>
      </c>
    </row>
    <row r="41" spans="2:9" ht="12.75">
      <c r="B41" s="13" t="s">
        <v>42</v>
      </c>
      <c r="C41" s="11"/>
      <c r="D41" s="15"/>
      <c r="E41" s="16"/>
      <c r="F41" s="15">
        <f>D41+E41</f>
        <v>0</v>
      </c>
      <c r="G41" s="16"/>
      <c r="H41" s="16"/>
      <c r="I41" s="16">
        <f>F41-G41</f>
        <v>0</v>
      </c>
    </row>
    <row r="42" spans="2:9" ht="12.75">
      <c r="B42" s="13" t="s">
        <v>43</v>
      </c>
      <c r="C42" s="11"/>
      <c r="D42" s="15"/>
      <c r="E42" s="16"/>
      <c r="F42" s="15">
        <f>D42+E42</f>
        <v>0</v>
      </c>
      <c r="G42" s="16"/>
      <c r="H42" s="16"/>
      <c r="I42" s="16">
        <f>F42-G42</f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>D43+E43</f>
        <v>3588483.47</v>
      </c>
      <c r="G43" s="16">
        <v>4217824.47</v>
      </c>
      <c r="H43" s="16">
        <v>4217824.47</v>
      </c>
      <c r="I43" s="16">
        <f>F43-G43</f>
        <v>-629340.9999999995</v>
      </c>
    </row>
    <row r="44" spans="2:9" ht="12.75">
      <c r="B44" s="13" t="s">
        <v>45</v>
      </c>
      <c r="C44" s="11"/>
      <c r="D44" s="15"/>
      <c r="E44" s="16"/>
      <c r="F44" s="15">
        <f>D44+E44</f>
        <v>0</v>
      </c>
      <c r="G44" s="16"/>
      <c r="H44" s="16"/>
      <c r="I44" s="16">
        <f>F44-G44</f>
        <v>0</v>
      </c>
    </row>
    <row r="45" spans="2:9" ht="12.75">
      <c r="B45" s="13" t="s">
        <v>46</v>
      </c>
      <c r="C45" s="11"/>
      <c r="D45" s="15"/>
      <c r="E45" s="16"/>
      <c r="F45" s="15">
        <f>D45+E45</f>
        <v>0</v>
      </c>
      <c r="G45" s="16"/>
      <c r="H45" s="16"/>
      <c r="I45" s="16">
        <f>F45-G45</f>
        <v>0</v>
      </c>
    </row>
    <row r="46" spans="2:9" ht="12.75">
      <c r="B46" s="13" t="s">
        <v>47</v>
      </c>
      <c r="C46" s="11"/>
      <c r="D46" s="15"/>
      <c r="E46" s="16"/>
      <c r="F46" s="15">
        <f>D46+E46</f>
        <v>0</v>
      </c>
      <c r="G46" s="16"/>
      <c r="H46" s="16"/>
      <c r="I46" s="16">
        <f>F46-G46</f>
        <v>0</v>
      </c>
    </row>
    <row r="47" spans="2:9" ht="12.75">
      <c r="B47" s="13" t="s">
        <v>48</v>
      </c>
      <c r="C47" s="11"/>
      <c r="D47" s="15"/>
      <c r="E47" s="16"/>
      <c r="F47" s="15">
        <f>D47+E47</f>
        <v>0</v>
      </c>
      <c r="G47" s="16"/>
      <c r="H47" s="16"/>
      <c r="I47" s="16">
        <f>F47-G47</f>
        <v>0</v>
      </c>
    </row>
    <row r="48" spans="2:9" ht="12.75">
      <c r="B48" s="13" t="s">
        <v>49</v>
      </c>
      <c r="C48" s="11"/>
      <c r="D48" s="15"/>
      <c r="E48" s="16"/>
      <c r="F48" s="15">
        <f>D48+E48</f>
        <v>0</v>
      </c>
      <c r="G48" s="16"/>
      <c r="H48" s="16"/>
      <c r="I48" s="16">
        <f>F48-G48</f>
        <v>0</v>
      </c>
    </row>
    <row r="49" spans="2:9" ht="12.75">
      <c r="B49" s="49" t="s">
        <v>50</v>
      </c>
      <c r="C49" s="50"/>
      <c r="D49" s="15">
        <f>SUM(D50:D58)</f>
        <v>2653120</v>
      </c>
      <c r="E49" s="15">
        <f>SUM(E50:E58)</f>
        <v>672341.5</v>
      </c>
      <c r="F49" s="15">
        <f>SUM(F50:F58)</f>
        <v>3325461.5</v>
      </c>
      <c r="G49" s="15">
        <f>SUM(G50:G58)</f>
        <v>722006.84</v>
      </c>
      <c r="H49" s="15">
        <f>SUM(H50:H58)</f>
        <v>722006.84</v>
      </c>
      <c r="I49" s="15">
        <f>SUM(I50:I58)</f>
        <v>2603454.66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>D50+E50</f>
        <v>200000</v>
      </c>
      <c r="G50" s="16">
        <v>24557.6</v>
      </c>
      <c r="H50" s="16">
        <v>24557.6</v>
      </c>
      <c r="I50" s="16">
        <f>F50-G50</f>
        <v>175442.4</v>
      </c>
    </row>
    <row r="51" spans="2:9" ht="12.75">
      <c r="B51" s="13" t="s">
        <v>52</v>
      </c>
      <c r="C51" s="11"/>
      <c r="D51" s="15">
        <v>50000</v>
      </c>
      <c r="E51" s="16">
        <v>-21317.54</v>
      </c>
      <c r="F51" s="15">
        <f>D51+E51</f>
        <v>28682.46</v>
      </c>
      <c r="G51" s="16">
        <v>0</v>
      </c>
      <c r="H51" s="16">
        <v>0</v>
      </c>
      <c r="I51" s="16">
        <f>F51-G51</f>
        <v>28682.46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>D52+E52</f>
        <v>30000</v>
      </c>
      <c r="G52" s="16">
        <v>0</v>
      </c>
      <c r="H52" s="16">
        <v>0</v>
      </c>
      <c r="I52" s="16">
        <f>F52-G52</f>
        <v>30000</v>
      </c>
    </row>
    <row r="53" spans="2:9" ht="12.75">
      <c r="B53" s="13" t="s">
        <v>54</v>
      </c>
      <c r="C53" s="11"/>
      <c r="D53" s="15"/>
      <c r="E53" s="16"/>
      <c r="F53" s="15">
        <f>D53+E53</f>
        <v>0</v>
      </c>
      <c r="G53" s="16"/>
      <c r="H53" s="16"/>
      <c r="I53" s="16">
        <f>F53-G53</f>
        <v>0</v>
      </c>
    </row>
    <row r="54" spans="2:9" ht="12.75">
      <c r="B54" s="13" t="s">
        <v>55</v>
      </c>
      <c r="C54" s="11"/>
      <c r="D54" s="15"/>
      <c r="E54" s="16"/>
      <c r="F54" s="15">
        <f>D54+E54</f>
        <v>0</v>
      </c>
      <c r="G54" s="16"/>
      <c r="H54" s="16"/>
      <c r="I54" s="16">
        <f>F54-G54</f>
        <v>0</v>
      </c>
    </row>
    <row r="55" spans="2:9" ht="12.75">
      <c r="B55" s="13" t="s">
        <v>56</v>
      </c>
      <c r="C55" s="11"/>
      <c r="D55" s="15">
        <v>150000</v>
      </c>
      <c r="E55" s="16">
        <v>21317.54</v>
      </c>
      <c r="F55" s="15">
        <f>D55+E55</f>
        <v>171317.54</v>
      </c>
      <c r="G55" s="16">
        <v>25107.74</v>
      </c>
      <c r="H55" s="16">
        <v>25107.74</v>
      </c>
      <c r="I55" s="16">
        <f>F55-G55</f>
        <v>146209.80000000002</v>
      </c>
    </row>
    <row r="56" spans="2:9" ht="12.75">
      <c r="B56" s="13" t="s">
        <v>57</v>
      </c>
      <c r="C56" s="11"/>
      <c r="D56" s="15"/>
      <c r="E56" s="16"/>
      <c r="F56" s="15">
        <f>D56+E56</f>
        <v>0</v>
      </c>
      <c r="G56" s="16"/>
      <c r="H56" s="16"/>
      <c r="I56" s="16">
        <f>F56-G56</f>
        <v>0</v>
      </c>
    </row>
    <row r="57" spans="2:9" ht="12.75">
      <c r="B57" s="13" t="s">
        <v>58</v>
      </c>
      <c r="C57" s="11"/>
      <c r="D57" s="15">
        <v>2223120</v>
      </c>
      <c r="E57" s="16">
        <v>672341.5</v>
      </c>
      <c r="F57" s="15">
        <f>D57+E57</f>
        <v>2895461.5</v>
      </c>
      <c r="G57" s="16">
        <v>672341.5</v>
      </c>
      <c r="H57" s="16">
        <v>672341.5</v>
      </c>
      <c r="I57" s="16">
        <f>F57-G57</f>
        <v>2223120</v>
      </c>
    </row>
    <row r="58" spans="2:9" ht="12.75">
      <c r="B58" s="13" t="s">
        <v>59</v>
      </c>
      <c r="C58" s="11"/>
      <c r="D58" s="15"/>
      <c r="E58" s="16"/>
      <c r="F58" s="15">
        <f>D58+E58</f>
        <v>0</v>
      </c>
      <c r="G58" s="16"/>
      <c r="H58" s="16"/>
      <c r="I58" s="16">
        <f>F58-G58</f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-1343248.69</v>
      </c>
      <c r="F59" s="15">
        <f>SUM(F60:F62)</f>
        <v>11459354.09</v>
      </c>
      <c r="G59" s="15">
        <f>SUM(G60:G62)</f>
        <v>9764668.35</v>
      </c>
      <c r="H59" s="15">
        <f>SUM(H60:H62)</f>
        <v>9764668.35</v>
      </c>
      <c r="I59" s="16">
        <f>F59-G59</f>
        <v>1694685.7400000002</v>
      </c>
    </row>
    <row r="60" spans="2:9" ht="12.75">
      <c r="B60" s="13" t="s">
        <v>61</v>
      </c>
      <c r="C60" s="11"/>
      <c r="D60" s="15">
        <v>380734.78</v>
      </c>
      <c r="E60" s="16">
        <v>3864146.31</v>
      </c>
      <c r="F60" s="15">
        <f>D60+E60</f>
        <v>4244881.09</v>
      </c>
      <c r="G60" s="16">
        <v>9764668.35</v>
      </c>
      <c r="H60" s="16">
        <v>9764668.35</v>
      </c>
      <c r="I60" s="16">
        <f>F60-G60</f>
        <v>-5519787.26</v>
      </c>
    </row>
    <row r="61" spans="2:9" ht="12.75">
      <c r="B61" s="13" t="s">
        <v>62</v>
      </c>
      <c r="C61" s="11"/>
      <c r="D61" s="15">
        <v>12421868</v>
      </c>
      <c r="E61" s="16">
        <v>-5207395</v>
      </c>
      <c r="F61" s="15">
        <f>D61+E61</f>
        <v>7214473</v>
      </c>
      <c r="G61" s="16">
        <v>0</v>
      </c>
      <c r="H61" s="16">
        <v>0</v>
      </c>
      <c r="I61" s="16">
        <f>F61-G61</f>
        <v>7214473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>F62-G62</f>
        <v>0</v>
      </c>
    </row>
    <row r="63" spans="2:9" ht="12.75">
      <c r="B63" s="49" t="s">
        <v>64</v>
      </c>
      <c r="C63" s="50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>F63-G63</f>
        <v>0</v>
      </c>
    </row>
    <row r="64" spans="2:9" ht="12.75">
      <c r="B64" s="13" t="s">
        <v>65</v>
      </c>
      <c r="C64" s="11"/>
      <c r="D64" s="15"/>
      <c r="E64" s="16"/>
      <c r="F64" s="15">
        <f>D64+E64</f>
        <v>0</v>
      </c>
      <c r="G64" s="16"/>
      <c r="H64" s="16"/>
      <c r="I64" s="16">
        <f>F64-G64</f>
        <v>0</v>
      </c>
    </row>
    <row r="65" spans="2:9" ht="12.75">
      <c r="B65" s="13" t="s">
        <v>66</v>
      </c>
      <c r="C65" s="11"/>
      <c r="D65" s="15"/>
      <c r="E65" s="16"/>
      <c r="F65" s="15">
        <f>D65+E65</f>
        <v>0</v>
      </c>
      <c r="G65" s="16"/>
      <c r="H65" s="16"/>
      <c r="I65" s="16">
        <f>F65-G65</f>
        <v>0</v>
      </c>
    </row>
    <row r="66" spans="2:9" ht="12.75">
      <c r="B66" s="13" t="s">
        <v>67</v>
      </c>
      <c r="C66" s="11"/>
      <c r="D66" s="15"/>
      <c r="E66" s="16"/>
      <c r="F66" s="15">
        <f>D66+E66</f>
        <v>0</v>
      </c>
      <c r="G66" s="16"/>
      <c r="H66" s="16"/>
      <c r="I66" s="16">
        <f>F66-G66</f>
        <v>0</v>
      </c>
    </row>
    <row r="67" spans="2:9" ht="12.75">
      <c r="B67" s="13" t="s">
        <v>68</v>
      </c>
      <c r="C67" s="11"/>
      <c r="D67" s="15"/>
      <c r="E67" s="16"/>
      <c r="F67" s="15">
        <f>D67+E67</f>
        <v>0</v>
      </c>
      <c r="G67" s="16"/>
      <c r="H67" s="16"/>
      <c r="I67" s="16">
        <f>F67-G67</f>
        <v>0</v>
      </c>
    </row>
    <row r="68" spans="2:9" ht="12.75">
      <c r="B68" s="13" t="s">
        <v>69</v>
      </c>
      <c r="C68" s="11"/>
      <c r="D68" s="15"/>
      <c r="E68" s="16"/>
      <c r="F68" s="15">
        <f>D68+E68</f>
        <v>0</v>
      </c>
      <c r="G68" s="16"/>
      <c r="H68" s="16"/>
      <c r="I68" s="16">
        <f>F68-G68</f>
        <v>0</v>
      </c>
    </row>
    <row r="69" spans="2:9" ht="12.75">
      <c r="B69" s="13" t="s">
        <v>70</v>
      </c>
      <c r="C69" s="11"/>
      <c r="D69" s="15"/>
      <c r="E69" s="16"/>
      <c r="F69" s="15">
        <f>D69+E69</f>
        <v>0</v>
      </c>
      <c r="G69" s="16"/>
      <c r="H69" s="16"/>
      <c r="I69" s="16">
        <f>F69-G69</f>
        <v>0</v>
      </c>
    </row>
    <row r="70" spans="2:9" ht="12.75">
      <c r="B70" s="13" t="s">
        <v>71</v>
      </c>
      <c r="C70" s="11"/>
      <c r="D70" s="15"/>
      <c r="E70" s="16"/>
      <c r="F70" s="15">
        <f>D70+E70</f>
        <v>0</v>
      </c>
      <c r="G70" s="16"/>
      <c r="H70" s="16"/>
      <c r="I70" s="16">
        <f>F70-G70</f>
        <v>0</v>
      </c>
    </row>
    <row r="71" spans="2:9" ht="12.75">
      <c r="B71" s="13" t="s">
        <v>72</v>
      </c>
      <c r="C71" s="11"/>
      <c r="D71" s="15"/>
      <c r="E71" s="16"/>
      <c r="F71" s="15">
        <f>D71+E71</f>
        <v>0</v>
      </c>
      <c r="G71" s="16"/>
      <c r="H71" s="16"/>
      <c r="I71" s="16">
        <f>F71-G71</f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>F72-G72</f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>F73-G73</f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>F74-G74</f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>F75-G75</f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162012.14</v>
      </c>
      <c r="F76" s="15">
        <f>SUM(F77:F83)</f>
        <v>162012.14</v>
      </c>
      <c r="G76" s="15">
        <f>SUM(G77:G83)</f>
        <v>162012.15</v>
      </c>
      <c r="H76" s="15">
        <f>SUM(H77:H83)</f>
        <v>162012.15</v>
      </c>
      <c r="I76" s="16">
        <f>F76-G76</f>
        <v>-0.009999999980209395</v>
      </c>
    </row>
    <row r="77" spans="2:9" ht="12.75">
      <c r="B77" s="13" t="s">
        <v>78</v>
      </c>
      <c r="C77" s="11"/>
      <c r="D77" s="15"/>
      <c r="E77" s="16"/>
      <c r="F77" s="15">
        <f>D77+E77</f>
        <v>0</v>
      </c>
      <c r="G77" s="16"/>
      <c r="H77" s="16"/>
      <c r="I77" s="16">
        <f>F77-G77</f>
        <v>0</v>
      </c>
    </row>
    <row r="78" spans="2:9" ht="12.75">
      <c r="B78" s="13" t="s">
        <v>79</v>
      </c>
      <c r="C78" s="11"/>
      <c r="D78" s="15"/>
      <c r="E78" s="16"/>
      <c r="F78" s="15">
        <f>D78+E78</f>
        <v>0</v>
      </c>
      <c r="G78" s="16"/>
      <c r="H78" s="16"/>
      <c r="I78" s="16">
        <f>F78-G78</f>
        <v>0</v>
      </c>
    </row>
    <row r="79" spans="2:9" ht="12.75">
      <c r="B79" s="13" t="s">
        <v>80</v>
      </c>
      <c r="C79" s="11"/>
      <c r="D79" s="15"/>
      <c r="E79" s="16"/>
      <c r="F79" s="15">
        <f>D79+E79</f>
        <v>0</v>
      </c>
      <c r="G79" s="16"/>
      <c r="H79" s="16"/>
      <c r="I79" s="16">
        <f>F79-G79</f>
        <v>0</v>
      </c>
    </row>
    <row r="80" spans="2:9" ht="12.75">
      <c r="B80" s="13" t="s">
        <v>81</v>
      </c>
      <c r="C80" s="11"/>
      <c r="D80" s="15"/>
      <c r="E80" s="16"/>
      <c r="F80" s="15">
        <f>D80+E80</f>
        <v>0</v>
      </c>
      <c r="G80" s="16"/>
      <c r="H80" s="16"/>
      <c r="I80" s="16">
        <f>F80-G80</f>
        <v>0</v>
      </c>
    </row>
    <row r="81" spans="2:9" ht="12.75">
      <c r="B81" s="13" t="s">
        <v>82</v>
      </c>
      <c r="C81" s="11"/>
      <c r="D81" s="15"/>
      <c r="E81" s="16"/>
      <c r="F81" s="15">
        <f>D81+E81</f>
        <v>0</v>
      </c>
      <c r="G81" s="16"/>
      <c r="H81" s="16"/>
      <c r="I81" s="16">
        <f>F81-G81</f>
        <v>0</v>
      </c>
    </row>
    <row r="82" spans="2:9" ht="12.75">
      <c r="B82" s="13" t="s">
        <v>83</v>
      </c>
      <c r="C82" s="11"/>
      <c r="D82" s="15"/>
      <c r="E82" s="16"/>
      <c r="F82" s="15">
        <f>D82+E82</f>
        <v>0</v>
      </c>
      <c r="G82" s="16"/>
      <c r="H82" s="16"/>
      <c r="I82" s="16">
        <f>F82-G82</f>
        <v>0</v>
      </c>
    </row>
    <row r="83" spans="2:9" ht="12.75">
      <c r="B83" s="13" t="s">
        <v>84</v>
      </c>
      <c r="C83" s="11"/>
      <c r="D83" s="15">
        <v>0</v>
      </c>
      <c r="E83" s="16">
        <v>162012.14</v>
      </c>
      <c r="F83" s="15">
        <f>D83+E83</f>
        <v>162012.14</v>
      </c>
      <c r="G83" s="16">
        <v>162012.15</v>
      </c>
      <c r="H83" s="16">
        <v>162012.15</v>
      </c>
      <c r="I83" s="16">
        <f>F83-G83</f>
        <v>-0.009999999980209395</v>
      </c>
    </row>
    <row r="84" spans="2:9" ht="12.75">
      <c r="B84" s="33"/>
      <c r="C84" s="32"/>
      <c r="D84" s="31"/>
      <c r="E84" s="30"/>
      <c r="F84" s="30"/>
      <c r="G84" s="30"/>
      <c r="H84" s="30"/>
      <c r="I84" s="30"/>
    </row>
    <row r="85" spans="2:9" ht="12.75">
      <c r="B85" s="19" t="s">
        <v>85</v>
      </c>
      <c r="C85" s="20"/>
      <c r="D85" s="21">
        <f>D86+D104+D94+D114+D124+D134+D138+D147+D151</f>
        <v>37961194</v>
      </c>
      <c r="E85" s="21">
        <f>E86+E104+E94+E114+E124+E134+E138+E147+E151</f>
        <v>5075082.98</v>
      </c>
      <c r="F85" s="21">
        <f>F86+F104+F94+F114+F124+F134+F138+F147+F151</f>
        <v>43036276.980000004</v>
      </c>
      <c r="G85" s="21">
        <f>G86+G104+G94+G114+G124+G134+G138+G147+G151</f>
        <v>25554742.97</v>
      </c>
      <c r="H85" s="21">
        <f>H86+H104+H94+H114+H124+H134+H138+H147+H151</f>
        <v>25554742.97</v>
      </c>
      <c r="I85" s="21">
        <f>I86+I104+I94+I114+I124+I134+I138+I147+I151</f>
        <v>17481534.009999998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4876891</v>
      </c>
      <c r="H86" s="15">
        <f>SUM(H87:H93)</f>
        <v>4876891</v>
      </c>
      <c r="I86" s="16">
        <f>F86-G86</f>
        <v>4148111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>D87+E87</f>
        <v>6421734</v>
      </c>
      <c r="G87" s="16">
        <v>4631169</v>
      </c>
      <c r="H87" s="16">
        <v>4631169</v>
      </c>
      <c r="I87" s="16">
        <f>F87-G87</f>
        <v>1790565</v>
      </c>
    </row>
    <row r="88" spans="2:9" ht="12.75">
      <c r="B88" s="13" t="s">
        <v>14</v>
      </c>
      <c r="C88" s="11"/>
      <c r="D88" s="15"/>
      <c r="E88" s="16"/>
      <c r="F88" s="15">
        <f>D88+E88</f>
        <v>0</v>
      </c>
      <c r="G88" s="16"/>
      <c r="H88" s="16"/>
      <c r="I88" s="16">
        <f>F88-G88</f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>D89+E89</f>
        <v>2030067</v>
      </c>
      <c r="G89" s="16">
        <v>90529</v>
      </c>
      <c r="H89" s="16">
        <v>90529</v>
      </c>
      <c r="I89" s="16">
        <f>F89-G89</f>
        <v>1939538</v>
      </c>
    </row>
    <row r="90" spans="2:9" ht="12.75">
      <c r="B90" s="13" t="s">
        <v>16</v>
      </c>
      <c r="C90" s="11"/>
      <c r="D90" s="15"/>
      <c r="E90" s="16"/>
      <c r="F90" s="15">
        <f>D90+E90</f>
        <v>0</v>
      </c>
      <c r="G90" s="16"/>
      <c r="H90" s="16"/>
      <c r="I90" s="16">
        <f>F90-G90</f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>D91+E91</f>
        <v>573201</v>
      </c>
      <c r="G91" s="16">
        <v>155193</v>
      </c>
      <c r="H91" s="16">
        <v>155193</v>
      </c>
      <c r="I91" s="16">
        <f>F91-G91</f>
        <v>418008</v>
      </c>
    </row>
    <row r="92" spans="2:9" ht="12.75">
      <c r="B92" s="13" t="s">
        <v>18</v>
      </c>
      <c r="C92" s="11"/>
      <c r="D92" s="15"/>
      <c r="E92" s="16"/>
      <c r="F92" s="15">
        <f>D92+E92</f>
        <v>0</v>
      </c>
      <c r="G92" s="16"/>
      <c r="H92" s="16"/>
      <c r="I92" s="16">
        <f>F92-G92</f>
        <v>0</v>
      </c>
    </row>
    <row r="93" spans="2:9" ht="12.75">
      <c r="B93" s="13" t="s">
        <v>19</v>
      </c>
      <c r="C93" s="11"/>
      <c r="D93" s="15"/>
      <c r="E93" s="16"/>
      <c r="F93" s="15">
        <f>D93+E93</f>
        <v>0</v>
      </c>
      <c r="G93" s="16"/>
      <c r="H93" s="16"/>
      <c r="I93" s="16">
        <f>F93-G93</f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4058103.09</v>
      </c>
      <c r="H94" s="15">
        <f>SUM(H95:H103)</f>
        <v>4058103.09</v>
      </c>
      <c r="I94" s="16">
        <f>F94-G94</f>
        <v>941896.9100000001</v>
      </c>
    </row>
    <row r="95" spans="2:9" ht="12.75">
      <c r="B95" s="13" t="s">
        <v>21</v>
      </c>
      <c r="C95" s="11"/>
      <c r="D95" s="15"/>
      <c r="E95" s="16"/>
      <c r="F95" s="15">
        <f>D95+E95</f>
        <v>0</v>
      </c>
      <c r="G95" s="16"/>
      <c r="H95" s="16"/>
      <c r="I95" s="16">
        <f>F95-G95</f>
        <v>0</v>
      </c>
    </row>
    <row r="96" spans="2:9" ht="12.75">
      <c r="B96" s="13" t="s">
        <v>22</v>
      </c>
      <c r="C96" s="11"/>
      <c r="D96" s="15"/>
      <c r="E96" s="16"/>
      <c r="F96" s="15">
        <f>D96+E96</f>
        <v>0</v>
      </c>
      <c r="G96" s="16"/>
      <c r="H96" s="16"/>
      <c r="I96" s="16">
        <f>F96-G96</f>
        <v>0</v>
      </c>
    </row>
    <row r="97" spans="2:9" ht="12.75">
      <c r="B97" s="13" t="s">
        <v>23</v>
      </c>
      <c r="C97" s="11"/>
      <c r="D97" s="15"/>
      <c r="E97" s="16"/>
      <c r="F97" s="15">
        <f>D97+E97</f>
        <v>0</v>
      </c>
      <c r="G97" s="16"/>
      <c r="H97" s="16"/>
      <c r="I97" s="16">
        <f>F97-G97</f>
        <v>0</v>
      </c>
    </row>
    <row r="98" spans="2:9" ht="12.75">
      <c r="B98" s="13" t="s">
        <v>24</v>
      </c>
      <c r="C98" s="11"/>
      <c r="D98" s="15">
        <v>0</v>
      </c>
      <c r="E98" s="16">
        <v>1350000</v>
      </c>
      <c r="F98" s="15">
        <f>D98+E98</f>
        <v>1350000</v>
      </c>
      <c r="G98" s="16">
        <v>1114640.95</v>
      </c>
      <c r="H98" s="16">
        <v>1114640.95</v>
      </c>
      <c r="I98" s="16">
        <f>F98-G98</f>
        <v>235359.05000000005</v>
      </c>
    </row>
    <row r="99" spans="2:9" ht="12.75">
      <c r="B99" s="13" t="s">
        <v>25</v>
      </c>
      <c r="C99" s="11"/>
      <c r="D99" s="15"/>
      <c r="E99" s="16"/>
      <c r="F99" s="15">
        <f>D99+E99</f>
        <v>0</v>
      </c>
      <c r="G99" s="16"/>
      <c r="H99" s="16"/>
      <c r="I99" s="16">
        <f>F99-G99</f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>D100+E100</f>
        <v>3500000</v>
      </c>
      <c r="G100" s="16">
        <v>2820966.14</v>
      </c>
      <c r="H100" s="16">
        <v>2820966.14</v>
      </c>
      <c r="I100" s="16">
        <f>F100-G100</f>
        <v>679033.8599999999</v>
      </c>
    </row>
    <row r="101" spans="2:9" ht="12.75">
      <c r="B101" s="13" t="s">
        <v>27</v>
      </c>
      <c r="C101" s="11"/>
      <c r="D101" s="15">
        <v>0</v>
      </c>
      <c r="E101" s="16">
        <v>150000</v>
      </c>
      <c r="F101" s="15">
        <f>D101+E101</f>
        <v>150000</v>
      </c>
      <c r="G101" s="16">
        <v>122496</v>
      </c>
      <c r="H101" s="16">
        <v>122496</v>
      </c>
      <c r="I101" s="16">
        <f>F101-G101</f>
        <v>27504</v>
      </c>
    </row>
    <row r="102" spans="2:9" ht="12.75">
      <c r="B102" s="13" t="s">
        <v>28</v>
      </c>
      <c r="C102" s="11"/>
      <c r="D102" s="15"/>
      <c r="E102" s="16"/>
      <c r="F102" s="15">
        <f>D102+E102</f>
        <v>0</v>
      </c>
      <c r="G102" s="16"/>
      <c r="H102" s="16"/>
      <c r="I102" s="16">
        <f>F102-G102</f>
        <v>0</v>
      </c>
    </row>
    <row r="103" spans="2:9" ht="12.75">
      <c r="B103" s="13" t="s">
        <v>29</v>
      </c>
      <c r="C103" s="11"/>
      <c r="D103" s="15"/>
      <c r="E103" s="16"/>
      <c r="F103" s="15">
        <f>D103+E103</f>
        <v>0</v>
      </c>
      <c r="G103" s="16"/>
      <c r="H103" s="16"/>
      <c r="I103" s="16">
        <f>F103-G103</f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-2776000</v>
      </c>
      <c r="F104" s="15">
        <f>SUM(F105:F113)</f>
        <v>7260246</v>
      </c>
      <c r="G104" s="15">
        <f>SUM(G105:G113)</f>
        <v>4211048.18</v>
      </c>
      <c r="H104" s="15">
        <f>SUM(H105:H113)</f>
        <v>4211048.18</v>
      </c>
      <c r="I104" s="16">
        <f>F104-G104</f>
        <v>3049197.8200000003</v>
      </c>
    </row>
    <row r="105" spans="2:9" ht="12.75">
      <c r="B105" s="13" t="s">
        <v>31</v>
      </c>
      <c r="C105" s="11"/>
      <c r="D105" s="15">
        <v>9536246</v>
      </c>
      <c r="E105" s="16">
        <v>-2776000</v>
      </c>
      <c r="F105" s="16">
        <f>D105+E105</f>
        <v>6760246</v>
      </c>
      <c r="G105" s="16">
        <v>3892134.18</v>
      </c>
      <c r="H105" s="16">
        <v>3892134.18</v>
      </c>
      <c r="I105" s="16">
        <f>F105-G105</f>
        <v>2868111.82</v>
      </c>
    </row>
    <row r="106" spans="2:9" ht="12.75">
      <c r="B106" s="13" t="s">
        <v>32</v>
      </c>
      <c r="C106" s="11"/>
      <c r="D106" s="15"/>
      <c r="E106" s="16"/>
      <c r="F106" s="16">
        <f>D106+E106</f>
        <v>0</v>
      </c>
      <c r="G106" s="16"/>
      <c r="H106" s="16"/>
      <c r="I106" s="16">
        <f>F106-G106</f>
        <v>0</v>
      </c>
    </row>
    <row r="107" spans="2:9" ht="12.75">
      <c r="B107" s="13" t="s">
        <v>33</v>
      </c>
      <c r="C107" s="11"/>
      <c r="D107" s="15"/>
      <c r="E107" s="16"/>
      <c r="F107" s="16">
        <f>D107+E107</f>
        <v>0</v>
      </c>
      <c r="G107" s="16"/>
      <c r="H107" s="16"/>
      <c r="I107" s="16">
        <f>F107-G107</f>
        <v>0</v>
      </c>
    </row>
    <row r="108" spans="2:9" ht="12.75">
      <c r="B108" s="13" t="s">
        <v>34</v>
      </c>
      <c r="C108" s="11"/>
      <c r="D108" s="15"/>
      <c r="E108" s="16"/>
      <c r="F108" s="16">
        <f>D108+E108</f>
        <v>0</v>
      </c>
      <c r="G108" s="16"/>
      <c r="H108" s="16"/>
      <c r="I108" s="16">
        <f>F108-G108</f>
        <v>0</v>
      </c>
    </row>
    <row r="109" spans="2:9" ht="12.75">
      <c r="B109" s="13" t="s">
        <v>35</v>
      </c>
      <c r="C109" s="11"/>
      <c r="D109" s="15"/>
      <c r="E109" s="16"/>
      <c r="F109" s="16">
        <f>D109+E109</f>
        <v>0</v>
      </c>
      <c r="G109" s="16"/>
      <c r="H109" s="16"/>
      <c r="I109" s="16">
        <f>F109-G109</f>
        <v>0</v>
      </c>
    </row>
    <row r="110" spans="2:9" ht="12.75">
      <c r="B110" s="13" t="s">
        <v>36</v>
      </c>
      <c r="C110" s="11"/>
      <c r="D110" s="15"/>
      <c r="E110" s="16"/>
      <c r="F110" s="16">
        <f>D110+E110</f>
        <v>0</v>
      </c>
      <c r="G110" s="16"/>
      <c r="H110" s="16"/>
      <c r="I110" s="16">
        <f>F110-G110</f>
        <v>0</v>
      </c>
    </row>
    <row r="111" spans="2:9" ht="12.75">
      <c r="B111" s="13" t="s">
        <v>37</v>
      </c>
      <c r="C111" s="11"/>
      <c r="D111" s="15"/>
      <c r="E111" s="16"/>
      <c r="F111" s="16">
        <f>D111+E111</f>
        <v>0</v>
      </c>
      <c r="G111" s="16"/>
      <c r="H111" s="16"/>
      <c r="I111" s="16">
        <f>F111-G111</f>
        <v>0</v>
      </c>
    </row>
    <row r="112" spans="2:9" ht="12.75">
      <c r="B112" s="13" t="s">
        <v>38</v>
      </c>
      <c r="C112" s="11"/>
      <c r="D112" s="15"/>
      <c r="E112" s="16"/>
      <c r="F112" s="16">
        <f>D112+E112</f>
        <v>0</v>
      </c>
      <c r="G112" s="16"/>
      <c r="H112" s="16"/>
      <c r="I112" s="16">
        <f>F112-G112</f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>D113+E113</f>
        <v>500000</v>
      </c>
      <c r="G113" s="16">
        <v>318914</v>
      </c>
      <c r="H113" s="16">
        <v>318914</v>
      </c>
      <c r="I113" s="16">
        <f>F113-G113</f>
        <v>181086</v>
      </c>
    </row>
    <row r="114" spans="2:9" ht="25.5" customHeight="1">
      <c r="B114" s="49" t="s">
        <v>40</v>
      </c>
      <c r="C114" s="50"/>
      <c r="D114" s="15">
        <f>SUM(D115:D123)</f>
        <v>0</v>
      </c>
      <c r="E114" s="15">
        <f>SUM(E115:E123)</f>
        <v>194413.6</v>
      </c>
      <c r="F114" s="15">
        <f>SUM(F115:F123)</f>
        <v>194413.6</v>
      </c>
      <c r="G114" s="15">
        <f>SUM(G115:G123)</f>
        <v>194413.6</v>
      </c>
      <c r="H114" s="15">
        <f>SUM(H115:H123)</f>
        <v>194413.6</v>
      </c>
      <c r="I114" s="16">
        <f>F114-G114</f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>F115-G115</f>
        <v>0</v>
      </c>
    </row>
    <row r="116" spans="2:9" ht="12.75">
      <c r="B116" s="13" t="s">
        <v>42</v>
      </c>
      <c r="C116" s="11"/>
      <c r="D116" s="15"/>
      <c r="E116" s="16"/>
      <c r="F116" s="16">
        <f>D116+E116</f>
        <v>0</v>
      </c>
      <c r="G116" s="16"/>
      <c r="H116" s="16"/>
      <c r="I116" s="16">
        <f>F116-G116</f>
        <v>0</v>
      </c>
    </row>
    <row r="117" spans="2:9" ht="12.75">
      <c r="B117" s="13" t="s">
        <v>43</v>
      </c>
      <c r="C117" s="11"/>
      <c r="D117" s="15"/>
      <c r="E117" s="16"/>
      <c r="F117" s="16">
        <f>D117+E117</f>
        <v>0</v>
      </c>
      <c r="G117" s="16"/>
      <c r="H117" s="16"/>
      <c r="I117" s="16">
        <f>F117-G117</f>
        <v>0</v>
      </c>
    </row>
    <row r="118" spans="2:9" ht="12.75">
      <c r="B118" s="13" t="s">
        <v>44</v>
      </c>
      <c r="C118" s="11"/>
      <c r="D118" s="15">
        <v>0</v>
      </c>
      <c r="E118" s="16">
        <v>194413.6</v>
      </c>
      <c r="F118" s="16">
        <f>D118+E118</f>
        <v>194413.6</v>
      </c>
      <c r="G118" s="16">
        <v>194413.6</v>
      </c>
      <c r="H118" s="16">
        <v>194413.6</v>
      </c>
      <c r="I118" s="16">
        <f>F118-G118</f>
        <v>0</v>
      </c>
    </row>
    <row r="119" spans="2:9" ht="12.75">
      <c r="B119" s="13" t="s">
        <v>45</v>
      </c>
      <c r="C119" s="11"/>
      <c r="D119" s="15"/>
      <c r="E119" s="16"/>
      <c r="F119" s="16">
        <f>D119+E119</f>
        <v>0</v>
      </c>
      <c r="G119" s="16"/>
      <c r="H119" s="16"/>
      <c r="I119" s="16">
        <f>F119-G119</f>
        <v>0</v>
      </c>
    </row>
    <row r="120" spans="2:9" ht="12.75">
      <c r="B120" s="13" t="s">
        <v>46</v>
      </c>
      <c r="C120" s="11"/>
      <c r="D120" s="15"/>
      <c r="E120" s="16"/>
      <c r="F120" s="16">
        <f>D120+E120</f>
        <v>0</v>
      </c>
      <c r="G120" s="16"/>
      <c r="H120" s="16"/>
      <c r="I120" s="16">
        <f>F120-G120</f>
        <v>0</v>
      </c>
    </row>
    <row r="121" spans="2:9" ht="12.75">
      <c r="B121" s="13" t="s">
        <v>47</v>
      </c>
      <c r="C121" s="11"/>
      <c r="D121" s="15"/>
      <c r="E121" s="16"/>
      <c r="F121" s="16">
        <f>D121+E121</f>
        <v>0</v>
      </c>
      <c r="G121" s="16"/>
      <c r="H121" s="16"/>
      <c r="I121" s="16">
        <f>F121-G121</f>
        <v>0</v>
      </c>
    </row>
    <row r="122" spans="2:9" ht="12.75">
      <c r="B122" s="13" t="s">
        <v>48</v>
      </c>
      <c r="C122" s="11"/>
      <c r="D122" s="15"/>
      <c r="E122" s="16"/>
      <c r="F122" s="16">
        <f>D122+E122</f>
        <v>0</v>
      </c>
      <c r="G122" s="16"/>
      <c r="H122" s="16"/>
      <c r="I122" s="16">
        <f>F122-G122</f>
        <v>0</v>
      </c>
    </row>
    <row r="123" spans="2:9" ht="12.75">
      <c r="B123" s="13" t="s">
        <v>49</v>
      </c>
      <c r="C123" s="11"/>
      <c r="D123" s="15"/>
      <c r="E123" s="16"/>
      <c r="F123" s="16">
        <f>D123+E123</f>
        <v>0</v>
      </c>
      <c r="G123" s="16"/>
      <c r="H123" s="16"/>
      <c r="I123" s="16">
        <f>F123-G123</f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1276000</v>
      </c>
      <c r="F124" s="15">
        <f>SUM(F125:F133)</f>
        <v>1276000</v>
      </c>
      <c r="G124" s="15">
        <f>SUM(G125:G133)</f>
        <v>1276000</v>
      </c>
      <c r="H124" s="15">
        <f>SUM(H125:H133)</f>
        <v>1276000</v>
      </c>
      <c r="I124" s="16">
        <f>F124-G124</f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>F125-G125</f>
        <v>0</v>
      </c>
    </row>
    <row r="126" spans="2:9" ht="12.75">
      <c r="B126" s="13" t="s">
        <v>52</v>
      </c>
      <c r="C126" s="11"/>
      <c r="D126" s="15"/>
      <c r="E126" s="16"/>
      <c r="F126" s="16">
        <f>D126+E126</f>
        <v>0</v>
      </c>
      <c r="G126" s="16"/>
      <c r="H126" s="16"/>
      <c r="I126" s="16">
        <f>F126-G126</f>
        <v>0</v>
      </c>
    </row>
    <row r="127" spans="2:9" ht="12.75">
      <c r="B127" s="13" t="s">
        <v>53</v>
      </c>
      <c r="C127" s="11"/>
      <c r="D127" s="15"/>
      <c r="E127" s="16"/>
      <c r="F127" s="16">
        <f>D127+E127</f>
        <v>0</v>
      </c>
      <c r="G127" s="16"/>
      <c r="H127" s="16"/>
      <c r="I127" s="16">
        <f>F127-G127</f>
        <v>0</v>
      </c>
    </row>
    <row r="128" spans="2:9" ht="12.75">
      <c r="B128" s="13" t="s">
        <v>54</v>
      </c>
      <c r="C128" s="11"/>
      <c r="D128" s="15"/>
      <c r="E128" s="16"/>
      <c r="F128" s="16">
        <f>D128+E128</f>
        <v>0</v>
      </c>
      <c r="G128" s="16"/>
      <c r="H128" s="16"/>
      <c r="I128" s="16">
        <f>F128-G128</f>
        <v>0</v>
      </c>
    </row>
    <row r="129" spans="2:9" ht="12.75">
      <c r="B129" s="13" t="s">
        <v>55</v>
      </c>
      <c r="C129" s="11"/>
      <c r="D129" s="15"/>
      <c r="E129" s="16"/>
      <c r="F129" s="16">
        <f>D129+E129</f>
        <v>0</v>
      </c>
      <c r="G129" s="16"/>
      <c r="H129" s="16"/>
      <c r="I129" s="16">
        <f>F129-G129</f>
        <v>0</v>
      </c>
    </row>
    <row r="130" spans="2:9" ht="12.75">
      <c r="B130" s="13" t="s">
        <v>56</v>
      </c>
      <c r="C130" s="11"/>
      <c r="D130" s="15">
        <v>0</v>
      </c>
      <c r="E130" s="16">
        <v>1276000</v>
      </c>
      <c r="F130" s="16">
        <f>D130+E130</f>
        <v>1276000</v>
      </c>
      <c r="G130" s="16">
        <v>1276000</v>
      </c>
      <c r="H130" s="16">
        <v>1276000</v>
      </c>
      <c r="I130" s="16">
        <f>F130-G130</f>
        <v>0</v>
      </c>
    </row>
    <row r="131" spans="2:9" ht="12.75">
      <c r="B131" s="13" t="s">
        <v>57</v>
      </c>
      <c r="C131" s="11"/>
      <c r="D131" s="15"/>
      <c r="E131" s="16"/>
      <c r="F131" s="16">
        <f>D131+E131</f>
        <v>0</v>
      </c>
      <c r="G131" s="16"/>
      <c r="H131" s="16"/>
      <c r="I131" s="16">
        <f>F131-G131</f>
        <v>0</v>
      </c>
    </row>
    <row r="132" spans="2:9" ht="12.75">
      <c r="B132" s="13" t="s">
        <v>58</v>
      </c>
      <c r="C132" s="11"/>
      <c r="D132" s="15"/>
      <c r="E132" s="16"/>
      <c r="F132" s="16">
        <f>D132+E132</f>
        <v>0</v>
      </c>
      <c r="G132" s="16"/>
      <c r="H132" s="16"/>
      <c r="I132" s="16">
        <f>F132-G132</f>
        <v>0</v>
      </c>
    </row>
    <row r="133" spans="2:9" ht="12.75">
      <c r="B133" s="13" t="s">
        <v>59</v>
      </c>
      <c r="C133" s="11"/>
      <c r="D133" s="15"/>
      <c r="E133" s="16"/>
      <c r="F133" s="16">
        <f>D133+E133</f>
        <v>0</v>
      </c>
      <c r="G133" s="16"/>
      <c r="H133" s="16"/>
      <c r="I133" s="16">
        <f>F133-G133</f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4880669.38</v>
      </c>
      <c r="F134" s="15">
        <f>SUM(F135:F137)</f>
        <v>20280615.38</v>
      </c>
      <c r="G134" s="15">
        <f>SUM(G135:G137)</f>
        <v>10938287.1</v>
      </c>
      <c r="H134" s="15">
        <f>SUM(H135:H137)</f>
        <v>10938287.1</v>
      </c>
      <c r="I134" s="16">
        <f>F134-G134</f>
        <v>9342328.28</v>
      </c>
    </row>
    <row r="135" spans="2:9" ht="12.75">
      <c r="B135" s="13" t="s">
        <v>61</v>
      </c>
      <c r="C135" s="11"/>
      <c r="D135" s="15">
        <v>15399946</v>
      </c>
      <c r="E135" s="16">
        <v>4880669.38</v>
      </c>
      <c r="F135" s="16">
        <f>D135+E135</f>
        <v>20280615.38</v>
      </c>
      <c r="G135" s="16">
        <v>10938287.1</v>
      </c>
      <c r="H135" s="16">
        <v>10938287.1</v>
      </c>
      <c r="I135" s="16">
        <f>F135-G135</f>
        <v>9342328.28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>F136-G136</f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>F137-G137</f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>F138-G138</f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>F139-G139</f>
        <v>0</v>
      </c>
    </row>
    <row r="140" spans="2:9" ht="12.75">
      <c r="B140" s="13" t="s">
        <v>66</v>
      </c>
      <c r="C140" s="11"/>
      <c r="D140" s="15"/>
      <c r="E140" s="16"/>
      <c r="F140" s="16">
        <f>D140+E140</f>
        <v>0</v>
      </c>
      <c r="G140" s="16"/>
      <c r="H140" s="16"/>
      <c r="I140" s="16">
        <f>F140-G140</f>
        <v>0</v>
      </c>
    </row>
    <row r="141" spans="2:9" ht="12.75">
      <c r="B141" s="13" t="s">
        <v>67</v>
      </c>
      <c r="C141" s="11"/>
      <c r="D141" s="15"/>
      <c r="E141" s="16"/>
      <c r="F141" s="16">
        <f>D141+E141</f>
        <v>0</v>
      </c>
      <c r="G141" s="16"/>
      <c r="H141" s="16"/>
      <c r="I141" s="16">
        <f>F141-G141</f>
        <v>0</v>
      </c>
    </row>
    <row r="142" spans="2:9" ht="12.75">
      <c r="B142" s="13" t="s">
        <v>68</v>
      </c>
      <c r="C142" s="11"/>
      <c r="D142" s="15"/>
      <c r="E142" s="16"/>
      <c r="F142" s="16">
        <f>D142+E142</f>
        <v>0</v>
      </c>
      <c r="G142" s="16"/>
      <c r="H142" s="16"/>
      <c r="I142" s="16">
        <f>F142-G142</f>
        <v>0</v>
      </c>
    </row>
    <row r="143" spans="2:9" ht="12.75">
      <c r="B143" s="13" t="s">
        <v>69</v>
      </c>
      <c r="C143" s="11"/>
      <c r="D143" s="15"/>
      <c r="E143" s="16"/>
      <c r="F143" s="16">
        <f>D143+E143</f>
        <v>0</v>
      </c>
      <c r="G143" s="16"/>
      <c r="H143" s="16"/>
      <c r="I143" s="16">
        <f>F143-G143</f>
        <v>0</v>
      </c>
    </row>
    <row r="144" spans="2:9" ht="12.75">
      <c r="B144" s="13" t="s">
        <v>70</v>
      </c>
      <c r="C144" s="11"/>
      <c r="D144" s="15"/>
      <c r="E144" s="16"/>
      <c r="F144" s="16">
        <f>D144+E144</f>
        <v>0</v>
      </c>
      <c r="G144" s="16"/>
      <c r="H144" s="16"/>
      <c r="I144" s="16">
        <f>F144-G144</f>
        <v>0</v>
      </c>
    </row>
    <row r="145" spans="2:9" ht="12.75">
      <c r="B145" s="13" t="s">
        <v>71</v>
      </c>
      <c r="C145" s="11"/>
      <c r="D145" s="15"/>
      <c r="E145" s="16"/>
      <c r="F145" s="16">
        <f>D145+E145</f>
        <v>0</v>
      </c>
      <c r="G145" s="16"/>
      <c r="H145" s="16"/>
      <c r="I145" s="16">
        <f>F145-G145</f>
        <v>0</v>
      </c>
    </row>
    <row r="146" spans="2:9" ht="12.75">
      <c r="B146" s="13" t="s">
        <v>72</v>
      </c>
      <c r="C146" s="11"/>
      <c r="D146" s="15"/>
      <c r="E146" s="16"/>
      <c r="F146" s="16">
        <f>D146+E146</f>
        <v>0</v>
      </c>
      <c r="G146" s="16"/>
      <c r="H146" s="16"/>
      <c r="I146" s="16">
        <f>F146-G146</f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>F147-G147</f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>F148-G148</f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>F149-G149</f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>F151-G151</f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>F152-G152</f>
        <v>0</v>
      </c>
    </row>
    <row r="153" spans="2:9" ht="12.75">
      <c r="B153" s="13" t="s">
        <v>79</v>
      </c>
      <c r="C153" s="11"/>
      <c r="D153" s="15"/>
      <c r="E153" s="16"/>
      <c r="F153" s="16">
        <f>D153+E153</f>
        <v>0</v>
      </c>
      <c r="G153" s="16"/>
      <c r="H153" s="16"/>
      <c r="I153" s="16">
        <f>F153-G153</f>
        <v>0</v>
      </c>
    </row>
    <row r="154" spans="2:9" ht="12.75">
      <c r="B154" s="13" t="s">
        <v>80</v>
      </c>
      <c r="C154" s="11"/>
      <c r="D154" s="15"/>
      <c r="E154" s="16"/>
      <c r="F154" s="16">
        <f>D154+E154</f>
        <v>0</v>
      </c>
      <c r="G154" s="16"/>
      <c r="H154" s="16"/>
      <c r="I154" s="16">
        <f>F154-G154</f>
        <v>0</v>
      </c>
    </row>
    <row r="155" spans="2:9" ht="12.75">
      <c r="B155" s="13" t="s">
        <v>81</v>
      </c>
      <c r="C155" s="11"/>
      <c r="D155" s="15"/>
      <c r="E155" s="16"/>
      <c r="F155" s="16">
        <f>D155+E155</f>
        <v>0</v>
      </c>
      <c r="G155" s="16"/>
      <c r="H155" s="16"/>
      <c r="I155" s="16">
        <f>F155-G155</f>
        <v>0</v>
      </c>
    </row>
    <row r="156" spans="2:9" ht="12.75">
      <c r="B156" s="13" t="s">
        <v>82</v>
      </c>
      <c r="C156" s="11"/>
      <c r="D156" s="15"/>
      <c r="E156" s="16"/>
      <c r="F156" s="16">
        <f>D156+E156</f>
        <v>0</v>
      </c>
      <c r="G156" s="16"/>
      <c r="H156" s="16"/>
      <c r="I156" s="16">
        <f>F156-G156</f>
        <v>0</v>
      </c>
    </row>
    <row r="157" spans="2:9" ht="12.75">
      <c r="B157" s="13" t="s">
        <v>83</v>
      </c>
      <c r="C157" s="11"/>
      <c r="D157" s="15"/>
      <c r="E157" s="16"/>
      <c r="F157" s="16">
        <f>D157+E157</f>
        <v>0</v>
      </c>
      <c r="G157" s="16"/>
      <c r="H157" s="16"/>
      <c r="I157" s="16">
        <f>F157-G157</f>
        <v>0</v>
      </c>
    </row>
    <row r="158" spans="2:9" ht="12.75">
      <c r="B158" s="13" t="s">
        <v>84</v>
      </c>
      <c r="C158" s="11"/>
      <c r="D158" s="15"/>
      <c r="E158" s="16"/>
      <c r="F158" s="16">
        <f>D158+E158</f>
        <v>0</v>
      </c>
      <c r="G158" s="16"/>
      <c r="H158" s="16"/>
      <c r="I158" s="16">
        <f>F158-G158</f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>D10+D85</f>
        <v>90991400.75</v>
      </c>
      <c r="E160" s="14">
        <f>E10+E85</f>
        <v>6197966.710000001</v>
      </c>
      <c r="F160" s="14">
        <f>F10+F85</f>
        <v>97189367.46000001</v>
      </c>
      <c r="G160" s="14">
        <f>G10+G85</f>
        <v>61226237.13999999</v>
      </c>
      <c r="H160" s="14">
        <f>H10+H85</f>
        <v>61226237.13999999</v>
      </c>
      <c r="I160" s="14">
        <f>I10+I85</f>
        <v>35963130.31999999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spans="2:9" ht="12.75">
      <c r="B162" s="51" t="s">
        <v>89</v>
      </c>
      <c r="C162" s="51"/>
      <c r="D162" s="51"/>
      <c r="E162" s="51"/>
      <c r="F162" s="51"/>
      <c r="G162" s="51"/>
      <c r="H162" s="51"/>
      <c r="I162" s="51"/>
    </row>
    <row r="163" spans="2:9" ht="29.25" customHeight="1">
      <c r="B163" s="51"/>
      <c r="C163" s="51"/>
      <c r="D163" s="51"/>
      <c r="E163" s="51"/>
      <c r="F163" s="51"/>
      <c r="G163" s="51"/>
      <c r="H163" s="51"/>
      <c r="I163" s="51"/>
    </row>
    <row r="164" spans="2:9" ht="6" customHeight="1">
      <c r="B164" s="23"/>
      <c r="C164" s="23"/>
      <c r="D164" s="24"/>
      <c r="E164" s="24"/>
      <c r="F164" s="23"/>
      <c r="G164" s="25"/>
      <c r="H164" s="25"/>
      <c r="I164" s="25"/>
    </row>
    <row r="165" ht="15" customHeight="1"/>
    <row r="166" spans="3:9" ht="12.75">
      <c r="C166" s="75" t="s">
        <v>106</v>
      </c>
      <c r="D166" s="73" t="s">
        <v>105</v>
      </c>
      <c r="E166" s="73"/>
      <c r="F166" s="74"/>
      <c r="G166" s="73" t="s">
        <v>104</v>
      </c>
      <c r="H166" s="73"/>
      <c r="I166" s="73"/>
    </row>
    <row r="167" spans="3:9" ht="12.75">
      <c r="C167" s="72" t="s">
        <v>108</v>
      </c>
      <c r="D167" s="71" t="s">
        <v>107</v>
      </c>
      <c r="E167" s="71"/>
      <c r="F167" s="70"/>
      <c r="G167" s="69" t="s">
        <v>95</v>
      </c>
      <c r="H167" s="69"/>
      <c r="I167" s="69"/>
    </row>
    <row r="169" spans="4:5" ht="12.75">
      <c r="D169" s="77"/>
      <c r="E169" s="77"/>
    </row>
    <row r="170" spans="3:5" ht="12.75">
      <c r="C170" s="77"/>
      <c r="D170" s="77"/>
      <c r="E170" s="77"/>
    </row>
    <row r="171" spans="4:5" ht="12.75">
      <c r="D171" s="76"/>
      <c r="E171" s="76"/>
    </row>
  </sheetData>
  <sheetProtection/>
  <mergeCells count="17">
    <mergeCell ref="G166:I166"/>
    <mergeCell ref="G167:I167"/>
    <mergeCell ref="B162:I163"/>
    <mergeCell ref="D166:E166"/>
    <mergeCell ref="D167:E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2020-10-07T17:10:30Z</cp:lastPrinted>
  <dcterms:created xsi:type="dcterms:W3CDTF">2016-10-11T20:25:15Z</dcterms:created>
  <dcterms:modified xsi:type="dcterms:W3CDTF">2020-10-07T17:10:50Z</dcterms:modified>
  <cp:category/>
  <cp:version/>
  <cp:contentType/>
  <cp:contentStatus/>
</cp:coreProperties>
</file>