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ABRIL" sheetId="1" r:id="rId1"/>
    <sheet name="MAYO" sheetId="2" r:id="rId2"/>
    <sheet name="JUNIO" sheetId="3" r:id="rId3"/>
  </sheets>
  <definedNames>
    <definedName name="_xlnm.Print_Titles" localSheetId="0">'ABRIL'!$2:$9</definedName>
    <definedName name="_xlnm.Print_Titles" localSheetId="2">'JUNIO'!$2:$9</definedName>
    <definedName name="_xlnm.Print_Titles" localSheetId="1">'MAYO'!$2:$9</definedName>
  </definedNames>
  <calcPr fullCalcOnLoad="1"/>
</workbook>
</file>

<file path=xl/sharedStrings.xml><?xml version="1.0" encoding="utf-8"?>
<sst xmlns="http://schemas.openxmlformats.org/spreadsheetml/2006/main" count="507" uniqueCount="98">
  <si>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</si>
  <si>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</si>
  <si>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</si>
  <si>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</si>
  <si>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</si>
  <si>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</si>
  <si>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</si>
  <si>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</si>
  <si>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</si>
  <si>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</si>
  <si>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</si>
  <si>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</si>
  <si>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</si>
  <si>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</si>
  <si>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</si>
  <si>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</si>
  <si>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</si>
  <si>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</si>
  <si>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</si>
  <si>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</si>
  <si>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</si>
  <si>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</si>
  <si>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</si>
  <si>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</si>
  <si>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</si>
  <si>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</si>
  <si>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</si>
  <si>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</si>
  <si>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</si>
  <si>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</si>
  <si>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</si>
  <si>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</si>
  <si>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</si>
  <si>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</si>
  <si>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</si>
  <si>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</si>
  <si>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</si>
  <si>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</si>
  <si>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</si>
  <si>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</si>
  <si>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</si>
  <si>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</si>
  <si>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</si>
  <si>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</si>
  <si>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</si>
  <si>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</si>
  <si>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</si>
  <si>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</si>
  <si>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</si>
  <si>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</si>
  <si>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</si>
  <si>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</si>
  <si>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</si>
  <si>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</si>
  <si>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</si>
  <si>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</si>
  <si>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</si>
  <si>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</si>
  <si>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</si>
  <si>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</si>
  <si>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</si>
  <si>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</si>
  <si>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</si>
  <si>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</si>
  <si>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</si>
  <si>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</si>
  <si>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</si>
  <si>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</si>
  <si>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</si>
  <si>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</si>
  <si>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</si>
  <si>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</si>
  <si>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</si>
  <si>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</si>
  <si>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</si>
  <si>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</si>
  <si>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</si>
  <si>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</si>
  <si>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</si>
  <si>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</si>
  <si>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</si>
  <si>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</si>
  <si>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</si>
  <si>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</si>
  <si>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</si>
  <si>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</si>
  <si>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</si>
  <si>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</si>
  <si>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</si>
  <si>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</si>
  <si>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</si>
  <si>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</si>
  <si>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</si>
  <si>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</si>
  <si>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</si>
  <si>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30 de Abril de 2021 (b)</t>
  </si>
  <si>
    <t>Del 1 de Enero al 30 de Junio de 2021 (b)</t>
  </si>
  <si>
    <t>Del 1 de Enero al 31 de Mayo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</si>
</sst>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indent="3"/>
    </xf>
    <xf numFmtId="164" fontId="43" fillId="0" borderId="16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164" fontId="44" fillId="0" borderId="15" xfId="0" applyNumberFormat="1" applyFont="1" applyBorder="1" applyAlignment="1">
      <alignment horizontal="right" vertical="center"/>
    </xf>
    <xf numFmtId="164" fontId="44" fillId="0" borderId="17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164" fontId="44" fillId="0" borderId="21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44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4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44" fontId="44" fillId="0" borderId="0" xfId="49" applyFont="1" applyAlignment="1">
      <alignment/>
    </xf>
    <xf numFmtId="44" fontId="43" fillId="33" borderId="13" xfId="49" applyFont="1" applyFill="1" applyBorder="1" applyAlignment="1">
      <alignment horizontal="center" vertical="center"/>
    </xf>
    <xf numFmtId="44" fontId="43" fillId="33" borderId="25" xfId="49" applyFont="1" applyFill="1" applyBorder="1" applyAlignment="1">
      <alignment horizontal="center" vertical="center"/>
    </xf>
    <xf numFmtId="44" fontId="43" fillId="33" borderId="14" xfId="49" applyFont="1" applyFill="1" applyBorder="1" applyAlignment="1">
      <alignment horizontal="center" vertical="center"/>
    </xf>
    <xf numFmtId="44" fontId="43" fillId="33" borderId="24" xfId="49" applyFont="1" applyFill="1" applyBorder="1" applyAlignment="1">
      <alignment horizontal="center" vertical="center"/>
    </xf>
    <xf numFmtId="44" fontId="43" fillId="33" borderId="12" xfId="49" applyFont="1" applyFill="1" applyBorder="1" applyAlignment="1">
      <alignment horizontal="center" vertical="center"/>
    </xf>
    <xf numFmtId="44" fontId="43" fillId="33" borderId="28" xfId="49" applyFont="1" applyFill="1" applyBorder="1" applyAlignment="1">
      <alignment horizontal="center" vertical="center"/>
    </xf>
    <xf numFmtId="44" fontId="43" fillId="33" borderId="10" xfId="49" applyFont="1" applyFill="1" applyBorder="1" applyAlignment="1">
      <alignment horizontal="center" vertical="center"/>
    </xf>
    <xf numFmtId="44" fontId="43" fillId="33" borderId="16" xfId="49" applyFont="1" applyFill="1" applyBorder="1" applyAlignment="1">
      <alignment horizontal="center" vertical="center"/>
    </xf>
    <xf numFmtId="44" fontId="43" fillId="33" borderId="10" xfId="49" applyFont="1" applyFill="1" applyBorder="1" applyAlignment="1">
      <alignment horizontal="center" vertical="center"/>
    </xf>
    <xf numFmtId="44" fontId="43" fillId="33" borderId="10" xfId="49" applyFont="1" applyFill="1" applyBorder="1" applyAlignment="1">
      <alignment horizontal="center" vertical="center" wrapText="1"/>
    </xf>
    <xf numFmtId="44" fontId="43" fillId="33" borderId="17" xfId="49" applyFont="1" applyFill="1" applyBorder="1" applyAlignment="1">
      <alignment horizontal="center" vertical="center"/>
    </xf>
    <xf numFmtId="44" fontId="43" fillId="0" borderId="16" xfId="49" applyFont="1" applyBorder="1" applyAlignment="1">
      <alignment horizontal="right" vertical="center"/>
    </xf>
    <xf numFmtId="44" fontId="44" fillId="0" borderId="16" xfId="49" applyFont="1" applyBorder="1" applyAlignment="1">
      <alignment horizontal="right" vertical="center"/>
    </xf>
    <xf numFmtId="44" fontId="44" fillId="0" borderId="15" xfId="49" applyFont="1" applyBorder="1" applyAlignment="1">
      <alignment horizontal="right" vertical="center"/>
    </xf>
    <xf numFmtId="44" fontId="44" fillId="0" borderId="22" xfId="49" applyFont="1" applyBorder="1" applyAlignment="1">
      <alignment horizontal="right" vertical="center"/>
    </xf>
    <xf numFmtId="44" fontId="44" fillId="0" borderId="21" xfId="49" applyFont="1" applyBorder="1" applyAlignment="1">
      <alignment horizontal="right" vertical="center"/>
    </xf>
    <xf numFmtId="44" fontId="43" fillId="0" borderId="20" xfId="49" applyFont="1" applyBorder="1" applyAlignment="1">
      <alignment horizontal="right" vertical="center"/>
    </xf>
    <xf numFmtId="44" fontId="44" fillId="0" borderId="17" xfId="49" applyFont="1" applyBorder="1" applyAlignment="1">
      <alignment horizontal="right" vertical="center"/>
    </xf>
    <xf numFmtId="44" fontId="44" fillId="0" borderId="10" xfId="49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742950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742950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723900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13.5" thickBot="1"/>
    <row r="2" spans="2:9" ht="12.75">
      <c r="B2" s="35" t="s">
        <v>87</v>
      </c>
      <c r="C2" s="44"/>
      <c r="D2" s="44"/>
      <c r="E2" s="44"/>
      <c r="F2" s="44"/>
      <c r="G2" s="44"/>
      <c r="H2" s="44"/>
      <c r="I2" s="45"/>
    </row>
    <row r="3" spans="2:9" ht="12.75">
      <c r="B3" s="37" t="s">
        <v>0</v>
      </c>
      <c r="C3" s="46"/>
      <c r="D3" s="46"/>
      <c r="E3" s="46"/>
      <c r="F3" s="46"/>
      <c r="G3" s="46"/>
      <c r="H3" s="46"/>
      <c r="I3" s="47"/>
    </row>
    <row r="4" spans="2:9" ht="12.75">
      <c r="B4" s="37" t="s">
        <v>1</v>
      </c>
      <c r="C4" s="46"/>
      <c r="D4" s="46"/>
      <c r="E4" s="46"/>
      <c r="F4" s="46"/>
      <c r="G4" s="46"/>
      <c r="H4" s="46"/>
      <c r="I4" s="47"/>
    </row>
    <row r="5" spans="2:9" ht="12.75">
      <c r="B5" s="37" t="s">
        <v>95</v>
      </c>
      <c r="C5" s="46"/>
      <c r="D5" s="46"/>
      <c r="E5" s="46"/>
      <c r="F5" s="46"/>
      <c r="G5" s="46"/>
      <c r="H5" s="46"/>
      <c r="I5" s="47"/>
    </row>
    <row r="6" spans="2:9" ht="13.5" thickBot="1">
      <c r="B6" s="39" t="s">
        <v>2</v>
      </c>
      <c r="C6" s="48"/>
      <c r="D6" s="48"/>
      <c r="E6" s="48"/>
      <c r="F6" s="48"/>
      <c r="G6" s="48"/>
      <c r="H6" s="48"/>
      <c r="I6" s="49"/>
    </row>
    <row r="7" spans="2:9" ht="15.75" customHeight="1">
      <c r="B7" s="35" t="s">
        <v>3</v>
      </c>
      <c r="C7" s="36"/>
      <c r="D7" s="35" t="s">
        <v>4</v>
      </c>
      <c r="E7" s="44"/>
      <c r="F7" s="44"/>
      <c r="G7" s="44"/>
      <c r="H7" s="36"/>
      <c r="I7" s="41" t="s">
        <v>5</v>
      </c>
    </row>
    <row r="8" spans="2:9" ht="15" customHeight="1" thickBot="1">
      <c r="B8" s="37"/>
      <c r="C8" s="38"/>
      <c r="D8" s="39"/>
      <c r="E8" s="48"/>
      <c r="F8" s="48"/>
      <c r="G8" s="48"/>
      <c r="H8" s="40"/>
      <c r="I8" s="42"/>
    </row>
    <row r="9" spans="2:9" ht="26.25" thickBot="1">
      <c r="B9" s="39"/>
      <c r="C9" s="40"/>
      <c r="D9" s="30" t="s">
        <v>6</v>
      </c>
      <c r="E9" s="1" t="s">
        <v>7</v>
      </c>
      <c r="F9" s="30" t="s">
        <v>8</v>
      </c>
      <c r="G9" s="30" t="s">
        <v>9</v>
      </c>
      <c r="H9" s="30" t="s">
        <v>10</v>
      </c>
      <c r="I9" s="43"/>
    </row>
    <row r="10" spans="2:9" ht="12.75">
      <c r="B10" s="6" t="s">
        <v>11</v>
      </c>
      <c r="C10" s="7"/>
      <c r="D10" s="13">
        <f aca="true" t="shared" si="0" ref="D10:I10">D11+D19+D29+D39+D49+D59+D72+D76+D63</f>
        <v>56118255.75</v>
      </c>
      <c r="E10" s="13">
        <f t="shared" si="0"/>
        <v>-1252803.2099999995</v>
      </c>
      <c r="F10" s="13">
        <f t="shared" si="0"/>
        <v>54865452.53999999</v>
      </c>
      <c r="G10" s="13">
        <f t="shared" si="0"/>
        <v>12216113.69</v>
      </c>
      <c r="H10" s="13">
        <f t="shared" si="0"/>
        <v>12216113.69</v>
      </c>
      <c r="I10" s="13">
        <f t="shared" si="0"/>
        <v>42649338.849999994</v>
      </c>
    </row>
    <row r="11" spans="2:9" ht="12.75">
      <c r="B11" s="2" t="s">
        <v>12</v>
      </c>
      <c r="C11" s="8"/>
      <c r="D11" s="14">
        <f aca="true" t="shared" si="1" ref="D11:I11">SUM(D12:D18)</f>
        <v>30067892</v>
      </c>
      <c r="E11" s="14">
        <f t="shared" si="1"/>
        <v>-5517210.63</v>
      </c>
      <c r="F11" s="14">
        <f t="shared" si="1"/>
        <v>24550681.37</v>
      </c>
      <c r="G11" s="14">
        <f t="shared" si="1"/>
        <v>7017746.6</v>
      </c>
      <c r="H11" s="14">
        <f t="shared" si="1"/>
        <v>7017746.6</v>
      </c>
      <c r="I11" s="14">
        <f t="shared" si="1"/>
        <v>17532934.77</v>
      </c>
    </row>
    <row r="12" spans="2:9" ht="12.75">
      <c r="B12" s="12" t="s">
        <v>13</v>
      </c>
      <c r="C12" s="10"/>
      <c r="D12" s="14">
        <v>17440000</v>
      </c>
      <c r="E12" s="15">
        <v>-2010576</v>
      </c>
      <c r="F12" s="15">
        <f aca="true" t="shared" si="2" ref="F12:F18">D12+E12</f>
        <v>15429424</v>
      </c>
      <c r="G12" s="15">
        <v>5804919</v>
      </c>
      <c r="H12" s="15">
        <v>5804919</v>
      </c>
      <c r="I12" s="15">
        <f aca="true" t="shared" si="3" ref="I12:I18">F12-G12</f>
        <v>9624505</v>
      </c>
    </row>
    <row r="13" spans="2:9" ht="12.75">
      <c r="B13" s="12" t="s">
        <v>14</v>
      </c>
      <c r="C13" s="10"/>
      <c r="D13" s="14">
        <v>1150000</v>
      </c>
      <c r="E13" s="15">
        <v>601658.37</v>
      </c>
      <c r="F13" s="15">
        <f t="shared" si="2"/>
        <v>1751658.37</v>
      </c>
      <c r="G13" s="15">
        <v>753139.62</v>
      </c>
      <c r="H13" s="15">
        <v>753139.62</v>
      </c>
      <c r="I13" s="15">
        <f t="shared" si="3"/>
        <v>998518.7500000001</v>
      </c>
    </row>
    <row r="14" spans="2:9" ht="12.75">
      <c r="B14" s="12" t="s">
        <v>15</v>
      </c>
      <c r="C14" s="10"/>
      <c r="D14" s="14">
        <v>5117892</v>
      </c>
      <c r="E14" s="15">
        <v>722537</v>
      </c>
      <c r="F14" s="15">
        <f t="shared" si="2"/>
        <v>5840429</v>
      </c>
      <c r="G14" s="15">
        <v>160795</v>
      </c>
      <c r="H14" s="15">
        <v>160795</v>
      </c>
      <c r="I14" s="15">
        <f t="shared" si="3"/>
        <v>5679634</v>
      </c>
    </row>
    <row r="15" spans="2:9" ht="12.75">
      <c r="B15" s="12" t="s">
        <v>16</v>
      </c>
      <c r="C15" s="10"/>
      <c r="D15" s="14"/>
      <c r="E15" s="15"/>
      <c r="F15" s="15">
        <f t="shared" si="2"/>
        <v>0</v>
      </c>
      <c r="G15" s="15"/>
      <c r="H15" s="15"/>
      <c r="I15" s="15">
        <f t="shared" si="3"/>
        <v>0</v>
      </c>
    </row>
    <row r="16" spans="2:9" ht="12.75">
      <c r="B16" s="12" t="s">
        <v>17</v>
      </c>
      <c r="C16" s="10"/>
      <c r="D16" s="14">
        <v>6360000</v>
      </c>
      <c r="E16" s="15">
        <v>-4830830</v>
      </c>
      <c r="F16" s="15">
        <f t="shared" si="2"/>
        <v>1529170</v>
      </c>
      <c r="G16" s="15">
        <v>298892.98</v>
      </c>
      <c r="H16" s="15">
        <v>298892.98</v>
      </c>
      <c r="I16" s="15">
        <f t="shared" si="3"/>
        <v>1230277.02</v>
      </c>
    </row>
    <row r="17" spans="2:9" ht="12.75">
      <c r="B17" s="12" t="s">
        <v>18</v>
      </c>
      <c r="C17" s="10"/>
      <c r="D17" s="14"/>
      <c r="E17" s="15"/>
      <c r="F17" s="15">
        <f t="shared" si="2"/>
        <v>0</v>
      </c>
      <c r="G17" s="15"/>
      <c r="H17" s="15"/>
      <c r="I17" s="15">
        <f t="shared" si="3"/>
        <v>0</v>
      </c>
    </row>
    <row r="18" spans="2:9" ht="12.75">
      <c r="B18" s="12" t="s">
        <v>19</v>
      </c>
      <c r="C18" s="10"/>
      <c r="D18" s="14"/>
      <c r="E18" s="15"/>
      <c r="F18" s="15">
        <f t="shared" si="2"/>
        <v>0</v>
      </c>
      <c r="G18" s="15"/>
      <c r="H18" s="15"/>
      <c r="I18" s="15">
        <f t="shared" si="3"/>
        <v>0</v>
      </c>
    </row>
    <row r="19" spans="2:9" ht="12.75">
      <c r="B19" s="2" t="s">
        <v>20</v>
      </c>
      <c r="C19" s="8"/>
      <c r="D19" s="14">
        <f aca="true" t="shared" si="4" ref="D19:I19">SUM(D20:D28)</f>
        <v>2275000</v>
      </c>
      <c r="E19" s="14">
        <f t="shared" si="4"/>
        <v>3827032.74</v>
      </c>
      <c r="F19" s="14">
        <f t="shared" si="4"/>
        <v>6102032.739999999</v>
      </c>
      <c r="G19" s="14">
        <f t="shared" si="4"/>
        <v>2082595.65</v>
      </c>
      <c r="H19" s="14">
        <f t="shared" si="4"/>
        <v>2082595.65</v>
      </c>
      <c r="I19" s="14">
        <f t="shared" si="4"/>
        <v>4019437.09</v>
      </c>
    </row>
    <row r="20" spans="2:9" ht="12.75">
      <c r="B20" s="12" t="s">
        <v>21</v>
      </c>
      <c r="C20" s="10"/>
      <c r="D20" s="14">
        <v>1355000</v>
      </c>
      <c r="E20" s="15">
        <v>251820.23</v>
      </c>
      <c r="F20" s="14">
        <f aca="true" t="shared" si="5" ref="F20:F28">D20+E20</f>
        <v>1606820.23</v>
      </c>
      <c r="G20" s="15">
        <v>441066.73</v>
      </c>
      <c r="H20" s="15">
        <v>441066.73</v>
      </c>
      <c r="I20" s="15">
        <f aca="true" t="shared" si="6" ref="I20:I28">F20-G20</f>
        <v>1165753.5</v>
      </c>
    </row>
    <row r="21" spans="2:9" ht="12.75">
      <c r="B21" s="12" t="s">
        <v>22</v>
      </c>
      <c r="C21" s="10"/>
      <c r="D21" s="14">
        <v>30000</v>
      </c>
      <c r="E21" s="15">
        <v>-10000</v>
      </c>
      <c r="F21" s="14">
        <f t="shared" si="5"/>
        <v>20000</v>
      </c>
      <c r="G21" s="15">
        <v>13110</v>
      </c>
      <c r="H21" s="15">
        <v>13110</v>
      </c>
      <c r="I21" s="15">
        <f t="shared" si="6"/>
        <v>6890</v>
      </c>
    </row>
    <row r="22" spans="2:9" ht="12.75">
      <c r="B22" s="12" t="s">
        <v>23</v>
      </c>
      <c r="C22" s="10"/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2.75">
      <c r="B23" s="12" t="s">
        <v>24</v>
      </c>
      <c r="C23" s="10"/>
      <c r="D23" s="14">
        <v>360000</v>
      </c>
      <c r="E23" s="15">
        <v>3125555.63</v>
      </c>
      <c r="F23" s="14">
        <f t="shared" si="5"/>
        <v>3485555.63</v>
      </c>
      <c r="G23" s="15">
        <v>1257194.72</v>
      </c>
      <c r="H23" s="15">
        <v>1257194.72</v>
      </c>
      <c r="I23" s="15">
        <f t="shared" si="6"/>
        <v>2228360.91</v>
      </c>
    </row>
    <row r="24" spans="2:9" ht="12.75">
      <c r="B24" s="12" t="s">
        <v>25</v>
      </c>
      <c r="C24" s="10"/>
      <c r="D24" s="14">
        <v>50000</v>
      </c>
      <c r="E24" s="15">
        <v>101503.37</v>
      </c>
      <c r="F24" s="14">
        <f t="shared" si="5"/>
        <v>151503.37</v>
      </c>
      <c r="G24" s="15">
        <v>23065.18</v>
      </c>
      <c r="H24" s="15">
        <v>23065.18</v>
      </c>
      <c r="I24" s="15">
        <f t="shared" si="6"/>
        <v>128438.19</v>
      </c>
    </row>
    <row r="25" spans="2:9" ht="12.75">
      <c r="B25" s="12" t="s">
        <v>26</v>
      </c>
      <c r="C25" s="10"/>
      <c r="D25" s="14">
        <v>0</v>
      </c>
      <c r="E25" s="15">
        <v>100000</v>
      </c>
      <c r="F25" s="14">
        <f t="shared" si="5"/>
        <v>100000</v>
      </c>
      <c r="G25" s="15">
        <v>0</v>
      </c>
      <c r="H25" s="15">
        <v>0</v>
      </c>
      <c r="I25" s="15">
        <f t="shared" si="6"/>
        <v>100000</v>
      </c>
    </row>
    <row r="26" spans="2:9" ht="12.75">
      <c r="B26" s="12" t="s">
        <v>27</v>
      </c>
      <c r="C26" s="10"/>
      <c r="D26" s="14">
        <v>10000</v>
      </c>
      <c r="E26" s="15">
        <v>111385</v>
      </c>
      <c r="F26" s="14">
        <f t="shared" si="5"/>
        <v>121385</v>
      </c>
      <c r="G26" s="15">
        <v>70378.08</v>
      </c>
      <c r="H26" s="15">
        <v>70378.08</v>
      </c>
      <c r="I26" s="15">
        <f t="shared" si="6"/>
        <v>51006.92</v>
      </c>
    </row>
    <row r="27" spans="2:9" ht="12.75">
      <c r="B27" s="12" t="s">
        <v>28</v>
      </c>
      <c r="C27" s="10"/>
      <c r="D27" s="14">
        <v>20000</v>
      </c>
      <c r="E27" s="15">
        <v>0</v>
      </c>
      <c r="F27" s="14">
        <f t="shared" si="5"/>
        <v>20000</v>
      </c>
      <c r="G27" s="15">
        <v>5249.93</v>
      </c>
      <c r="H27" s="15">
        <v>5249.93</v>
      </c>
      <c r="I27" s="15">
        <f t="shared" si="6"/>
        <v>14750.07</v>
      </c>
    </row>
    <row r="28" spans="2:9" ht="12.75">
      <c r="B28" s="12" t="s">
        <v>29</v>
      </c>
      <c r="C28" s="10"/>
      <c r="D28" s="14">
        <v>450000</v>
      </c>
      <c r="E28" s="15">
        <v>146768.51</v>
      </c>
      <c r="F28" s="14">
        <f t="shared" si="5"/>
        <v>596768.51</v>
      </c>
      <c r="G28" s="15">
        <v>272531.01</v>
      </c>
      <c r="H28" s="15">
        <v>272531.01</v>
      </c>
      <c r="I28" s="15">
        <f t="shared" si="6"/>
        <v>324237.5</v>
      </c>
    </row>
    <row r="29" spans="2:9" ht="12.75">
      <c r="B29" s="2" t="s">
        <v>30</v>
      </c>
      <c r="C29" s="8"/>
      <c r="D29" s="14">
        <f aca="true" t="shared" si="7" ref="D29:I29">SUM(D30:D38)</f>
        <v>4535000</v>
      </c>
      <c r="E29" s="14">
        <f t="shared" si="7"/>
        <v>2674464.2800000003</v>
      </c>
      <c r="F29" s="14">
        <f t="shared" si="7"/>
        <v>7209464.28</v>
      </c>
      <c r="G29" s="14">
        <f t="shared" si="7"/>
        <v>1811385.78</v>
      </c>
      <c r="H29" s="14">
        <f t="shared" si="7"/>
        <v>1811385.78</v>
      </c>
      <c r="I29" s="14">
        <f t="shared" si="7"/>
        <v>5398078.5</v>
      </c>
    </row>
    <row r="30" spans="2:9" ht="12.75">
      <c r="B30" s="12" t="s">
        <v>31</v>
      </c>
      <c r="C30" s="10"/>
      <c r="D30" s="14">
        <v>60000</v>
      </c>
      <c r="E30" s="15">
        <v>141555</v>
      </c>
      <c r="F30" s="14">
        <f aca="true" t="shared" si="8" ref="F30:F38">D30+E30</f>
        <v>201555</v>
      </c>
      <c r="G30" s="15">
        <v>11574</v>
      </c>
      <c r="H30" s="15">
        <v>11574</v>
      </c>
      <c r="I30" s="15">
        <f aca="true" t="shared" si="9" ref="I30:I38">F30-G30</f>
        <v>189981</v>
      </c>
    </row>
    <row r="31" spans="2:9" ht="12.75">
      <c r="B31" s="12" t="s">
        <v>32</v>
      </c>
      <c r="C31" s="10"/>
      <c r="D31" s="14">
        <v>300000</v>
      </c>
      <c r="E31" s="15">
        <v>521601.4</v>
      </c>
      <c r="F31" s="14">
        <f t="shared" si="8"/>
        <v>821601.4</v>
      </c>
      <c r="G31" s="15">
        <v>263900</v>
      </c>
      <c r="H31" s="15">
        <v>263900</v>
      </c>
      <c r="I31" s="15">
        <f t="shared" si="9"/>
        <v>557701.4</v>
      </c>
    </row>
    <row r="32" spans="2:9" ht="12.75">
      <c r="B32" s="12" t="s">
        <v>33</v>
      </c>
      <c r="C32" s="10"/>
      <c r="D32" s="14">
        <v>150000</v>
      </c>
      <c r="E32" s="15">
        <v>50000</v>
      </c>
      <c r="F32" s="14">
        <f t="shared" si="8"/>
        <v>200000</v>
      </c>
      <c r="G32" s="15">
        <v>29060</v>
      </c>
      <c r="H32" s="15">
        <v>29060</v>
      </c>
      <c r="I32" s="15">
        <f t="shared" si="9"/>
        <v>170940</v>
      </c>
    </row>
    <row r="33" spans="2:9" ht="12.75">
      <c r="B33" s="12" t="s">
        <v>34</v>
      </c>
      <c r="C33" s="10"/>
      <c r="D33" s="14">
        <v>10000</v>
      </c>
      <c r="E33" s="15">
        <v>21044</v>
      </c>
      <c r="F33" s="14">
        <f t="shared" si="8"/>
        <v>31044</v>
      </c>
      <c r="G33" s="15">
        <v>0</v>
      </c>
      <c r="H33" s="15">
        <v>0</v>
      </c>
      <c r="I33" s="15">
        <f t="shared" si="9"/>
        <v>31044</v>
      </c>
    </row>
    <row r="34" spans="2:9" ht="12.75">
      <c r="B34" s="12" t="s">
        <v>35</v>
      </c>
      <c r="C34" s="10"/>
      <c r="D34" s="14">
        <v>2050000</v>
      </c>
      <c r="E34" s="15">
        <v>130000</v>
      </c>
      <c r="F34" s="14">
        <f t="shared" si="8"/>
        <v>2180000</v>
      </c>
      <c r="G34" s="15">
        <v>443010.21</v>
      </c>
      <c r="H34" s="15">
        <v>443010.21</v>
      </c>
      <c r="I34" s="15">
        <f t="shared" si="9"/>
        <v>1736989.79</v>
      </c>
    </row>
    <row r="35" spans="2:9" ht="12.75">
      <c r="B35" s="12" t="s">
        <v>36</v>
      </c>
      <c r="C35" s="10"/>
      <c r="D35" s="14">
        <v>190000</v>
      </c>
      <c r="E35" s="15">
        <v>22000</v>
      </c>
      <c r="F35" s="14">
        <f t="shared" si="8"/>
        <v>212000</v>
      </c>
      <c r="G35" s="15">
        <v>76369.76</v>
      </c>
      <c r="H35" s="15">
        <v>76369.76</v>
      </c>
      <c r="I35" s="15">
        <f t="shared" si="9"/>
        <v>135630.24</v>
      </c>
    </row>
    <row r="36" spans="2:9" ht="12.75">
      <c r="B36" s="12" t="s">
        <v>37</v>
      </c>
      <c r="C36" s="10"/>
      <c r="D36" s="14">
        <v>225000</v>
      </c>
      <c r="E36" s="15">
        <v>-75000</v>
      </c>
      <c r="F36" s="14">
        <f t="shared" si="8"/>
        <v>150000</v>
      </c>
      <c r="G36" s="15">
        <v>0</v>
      </c>
      <c r="H36" s="15">
        <v>0</v>
      </c>
      <c r="I36" s="15">
        <f t="shared" si="9"/>
        <v>150000</v>
      </c>
    </row>
    <row r="37" spans="2:9" ht="12.75">
      <c r="B37" s="12" t="s">
        <v>38</v>
      </c>
      <c r="C37" s="10"/>
      <c r="D37" s="14">
        <v>350000</v>
      </c>
      <c r="E37" s="15">
        <v>-23702.4</v>
      </c>
      <c r="F37" s="14">
        <f t="shared" si="8"/>
        <v>326297.6</v>
      </c>
      <c r="G37" s="15">
        <v>202062.91</v>
      </c>
      <c r="H37" s="15">
        <v>202062.91</v>
      </c>
      <c r="I37" s="15">
        <f t="shared" si="9"/>
        <v>124234.68999999997</v>
      </c>
    </row>
    <row r="38" spans="2:9" ht="12.75">
      <c r="B38" s="12" t="s">
        <v>39</v>
      </c>
      <c r="C38" s="10"/>
      <c r="D38" s="14">
        <v>1200000</v>
      </c>
      <c r="E38" s="15">
        <v>1886966.28</v>
      </c>
      <c r="F38" s="14">
        <f t="shared" si="8"/>
        <v>3086966.2800000003</v>
      </c>
      <c r="G38" s="15">
        <v>785408.9</v>
      </c>
      <c r="H38" s="15">
        <v>785408.9</v>
      </c>
      <c r="I38" s="15">
        <f t="shared" si="9"/>
        <v>2301557.3800000004</v>
      </c>
    </row>
    <row r="39" spans="2:9" ht="25.5" customHeight="1">
      <c r="B39" s="56" t="s">
        <v>40</v>
      </c>
      <c r="C39" s="57"/>
      <c r="D39" s="14">
        <f aca="true" t="shared" si="10" ref="D39:I39">SUM(D40:D48)</f>
        <v>3535000</v>
      </c>
      <c r="E39" s="14">
        <f t="shared" si="10"/>
        <v>2241729.54</v>
      </c>
      <c r="F39" s="14">
        <f t="shared" si="10"/>
        <v>5776729.54</v>
      </c>
      <c r="G39" s="14">
        <f t="shared" si="10"/>
        <v>1029330.67</v>
      </c>
      <c r="H39" s="14">
        <f t="shared" si="10"/>
        <v>1029330.67</v>
      </c>
      <c r="I39" s="14">
        <f t="shared" si="10"/>
        <v>4747398.87</v>
      </c>
    </row>
    <row r="40" spans="2:9" ht="12.75">
      <c r="B40" s="12" t="s">
        <v>41</v>
      </c>
      <c r="C40" s="10"/>
      <c r="D40" s="14">
        <v>600000</v>
      </c>
      <c r="E40" s="15">
        <v>57000</v>
      </c>
      <c r="F40" s="14">
        <f aca="true" t="shared" si="11" ref="F40:F48">D40+E40</f>
        <v>657000</v>
      </c>
      <c r="G40" s="15">
        <v>222402</v>
      </c>
      <c r="H40" s="15">
        <v>222402</v>
      </c>
      <c r="I40" s="15">
        <f aca="true" t="shared" si="12" ref="I40:I48">F40-G40</f>
        <v>434598</v>
      </c>
    </row>
    <row r="41" spans="2:9" ht="12.75">
      <c r="B41" s="12" t="s">
        <v>42</v>
      </c>
      <c r="C41" s="10"/>
      <c r="D41" s="14"/>
      <c r="E41" s="15"/>
      <c r="F41" s="14">
        <f t="shared" si="11"/>
        <v>0</v>
      </c>
      <c r="G41" s="15"/>
      <c r="H41" s="15"/>
      <c r="I41" s="15">
        <f t="shared" si="12"/>
        <v>0</v>
      </c>
    </row>
    <row r="42" spans="2:9" ht="12.75">
      <c r="B42" s="12" t="s">
        <v>43</v>
      </c>
      <c r="C42" s="10"/>
      <c r="D42" s="14"/>
      <c r="E42" s="15"/>
      <c r="F42" s="14">
        <f t="shared" si="11"/>
        <v>0</v>
      </c>
      <c r="G42" s="15"/>
      <c r="H42" s="15"/>
      <c r="I42" s="15">
        <f t="shared" si="12"/>
        <v>0</v>
      </c>
    </row>
    <row r="43" spans="2:9" ht="12.75">
      <c r="B43" s="12" t="s">
        <v>44</v>
      </c>
      <c r="C43" s="10"/>
      <c r="D43" s="14">
        <v>2530000</v>
      </c>
      <c r="E43" s="15">
        <v>16497.54</v>
      </c>
      <c r="F43" s="14">
        <f t="shared" si="11"/>
        <v>2546497.54</v>
      </c>
      <c r="G43" s="15">
        <v>699710.67</v>
      </c>
      <c r="H43" s="15">
        <v>699710.67</v>
      </c>
      <c r="I43" s="15">
        <f t="shared" si="12"/>
        <v>1846786.87</v>
      </c>
    </row>
    <row r="44" spans="2:9" ht="12.75">
      <c r="B44" s="12" t="s">
        <v>45</v>
      </c>
      <c r="C44" s="10"/>
      <c r="D44" s="14">
        <v>0</v>
      </c>
      <c r="E44" s="15">
        <v>2573232</v>
      </c>
      <c r="F44" s="14">
        <f t="shared" si="11"/>
        <v>2573232</v>
      </c>
      <c r="G44" s="15">
        <v>107218</v>
      </c>
      <c r="H44" s="15">
        <v>107218</v>
      </c>
      <c r="I44" s="15">
        <f t="shared" si="12"/>
        <v>2466014</v>
      </c>
    </row>
    <row r="45" spans="2:9" ht="12.75">
      <c r="B45" s="12" t="s">
        <v>46</v>
      </c>
      <c r="C45" s="10"/>
      <c r="D45" s="14"/>
      <c r="E45" s="15"/>
      <c r="F45" s="14">
        <f t="shared" si="11"/>
        <v>0</v>
      </c>
      <c r="G45" s="15"/>
      <c r="H45" s="15"/>
      <c r="I45" s="15">
        <f t="shared" si="12"/>
        <v>0</v>
      </c>
    </row>
    <row r="46" spans="2:9" ht="12.75">
      <c r="B46" s="12" t="s">
        <v>47</v>
      </c>
      <c r="C46" s="10"/>
      <c r="D46" s="14"/>
      <c r="E46" s="15"/>
      <c r="F46" s="14">
        <f t="shared" si="11"/>
        <v>0</v>
      </c>
      <c r="G46" s="15"/>
      <c r="H46" s="15"/>
      <c r="I46" s="15">
        <f t="shared" si="12"/>
        <v>0</v>
      </c>
    </row>
    <row r="47" spans="2:9" ht="12.75">
      <c r="B47" s="12" t="s">
        <v>48</v>
      </c>
      <c r="C47" s="10"/>
      <c r="D47" s="14">
        <v>405000</v>
      </c>
      <c r="E47" s="15">
        <v>-405000</v>
      </c>
      <c r="F47" s="14">
        <f t="shared" si="11"/>
        <v>0</v>
      </c>
      <c r="G47" s="15">
        <v>0</v>
      </c>
      <c r="H47" s="15">
        <v>0</v>
      </c>
      <c r="I47" s="15">
        <f t="shared" si="12"/>
        <v>0</v>
      </c>
    </row>
    <row r="48" spans="2:9" ht="12.75">
      <c r="B48" s="12" t="s">
        <v>49</v>
      </c>
      <c r="C48" s="10"/>
      <c r="D48" s="14"/>
      <c r="E48" s="15"/>
      <c r="F48" s="14">
        <f t="shared" si="11"/>
        <v>0</v>
      </c>
      <c r="G48" s="15"/>
      <c r="H48" s="15"/>
      <c r="I48" s="15">
        <f t="shared" si="12"/>
        <v>0</v>
      </c>
    </row>
    <row r="49" spans="2:9" ht="12.75">
      <c r="B49" s="56" t="s">
        <v>50</v>
      </c>
      <c r="C49" s="57"/>
      <c r="D49" s="14">
        <f aca="true" t="shared" si="13" ref="D49:I49">SUM(D50:D58)</f>
        <v>380000</v>
      </c>
      <c r="E49" s="14">
        <f t="shared" si="13"/>
        <v>117399.98000000001</v>
      </c>
      <c r="F49" s="14">
        <f t="shared" si="13"/>
        <v>497399.98</v>
      </c>
      <c r="G49" s="14">
        <f t="shared" si="13"/>
        <v>275054.99</v>
      </c>
      <c r="H49" s="14">
        <f t="shared" si="13"/>
        <v>275054.99</v>
      </c>
      <c r="I49" s="14">
        <f t="shared" si="13"/>
        <v>222344.99</v>
      </c>
    </row>
    <row r="50" spans="2:9" ht="12.75">
      <c r="B50" s="12" t="s">
        <v>51</v>
      </c>
      <c r="C50" s="10"/>
      <c r="D50" s="14">
        <v>150000</v>
      </c>
      <c r="E50" s="15">
        <v>-24561.16</v>
      </c>
      <c r="F50" s="14">
        <f aca="true" t="shared" si="14" ref="F50:F58">D50+E50</f>
        <v>125438.84</v>
      </c>
      <c r="G50" s="15">
        <v>10438.84</v>
      </c>
      <c r="H50" s="15">
        <v>10438.84</v>
      </c>
      <c r="I50" s="15">
        <f aca="true" t="shared" si="15" ref="I50:I83">F50-G50</f>
        <v>115000</v>
      </c>
    </row>
    <row r="51" spans="2:9" ht="12.75">
      <c r="B51" s="12" t="s">
        <v>52</v>
      </c>
      <c r="C51" s="10"/>
      <c r="D51" s="14">
        <v>50000</v>
      </c>
      <c r="E51" s="15">
        <v>-25000</v>
      </c>
      <c r="F51" s="14">
        <f t="shared" si="14"/>
        <v>25000</v>
      </c>
      <c r="G51" s="15">
        <v>0</v>
      </c>
      <c r="H51" s="15">
        <v>0</v>
      </c>
      <c r="I51" s="15">
        <f t="shared" si="15"/>
        <v>25000</v>
      </c>
    </row>
    <row r="52" spans="2:9" ht="12.75">
      <c r="B52" s="12" t="s">
        <v>53</v>
      </c>
      <c r="C52" s="10"/>
      <c r="D52" s="14">
        <v>30000</v>
      </c>
      <c r="E52" s="15">
        <v>60000</v>
      </c>
      <c r="F52" s="14">
        <f t="shared" si="14"/>
        <v>90000</v>
      </c>
      <c r="G52" s="15">
        <v>51280</v>
      </c>
      <c r="H52" s="15">
        <v>51280</v>
      </c>
      <c r="I52" s="15">
        <f t="shared" si="15"/>
        <v>38720</v>
      </c>
    </row>
    <row r="53" spans="2:9" ht="12.75">
      <c r="B53" s="12" t="s">
        <v>54</v>
      </c>
      <c r="C53" s="10"/>
      <c r="D53" s="14">
        <v>0</v>
      </c>
      <c r="E53" s="15">
        <v>181961.14</v>
      </c>
      <c r="F53" s="14">
        <f t="shared" si="14"/>
        <v>181961.14</v>
      </c>
      <c r="G53" s="15">
        <v>181961.14</v>
      </c>
      <c r="H53" s="15">
        <v>181961.14</v>
      </c>
      <c r="I53" s="15">
        <f t="shared" si="15"/>
        <v>0</v>
      </c>
    </row>
    <row r="54" spans="2:9" ht="12.75">
      <c r="B54" s="12" t="s">
        <v>55</v>
      </c>
      <c r="C54" s="10"/>
      <c r="D54" s="14"/>
      <c r="E54" s="15"/>
      <c r="F54" s="14">
        <f t="shared" si="14"/>
        <v>0</v>
      </c>
      <c r="G54" s="15"/>
      <c r="H54" s="15"/>
      <c r="I54" s="15">
        <f t="shared" si="15"/>
        <v>0</v>
      </c>
    </row>
    <row r="55" spans="2:9" ht="12.75">
      <c r="B55" s="12" t="s">
        <v>56</v>
      </c>
      <c r="C55" s="10"/>
      <c r="D55" s="14">
        <v>150000</v>
      </c>
      <c r="E55" s="15">
        <v>-75000</v>
      </c>
      <c r="F55" s="14">
        <f t="shared" si="14"/>
        <v>75000</v>
      </c>
      <c r="G55" s="15">
        <v>31375.01</v>
      </c>
      <c r="H55" s="15">
        <v>31375.01</v>
      </c>
      <c r="I55" s="15">
        <f t="shared" si="15"/>
        <v>43624.990000000005</v>
      </c>
    </row>
    <row r="56" spans="2:9" ht="12.75">
      <c r="B56" s="12" t="s">
        <v>57</v>
      </c>
      <c r="C56" s="10"/>
      <c r="D56" s="14"/>
      <c r="E56" s="15"/>
      <c r="F56" s="14">
        <f t="shared" si="14"/>
        <v>0</v>
      </c>
      <c r="G56" s="15"/>
      <c r="H56" s="15"/>
      <c r="I56" s="15">
        <f t="shared" si="15"/>
        <v>0</v>
      </c>
    </row>
    <row r="57" spans="2:9" ht="12.75">
      <c r="B57" s="12" t="s">
        <v>58</v>
      </c>
      <c r="C57" s="10"/>
      <c r="D57" s="14"/>
      <c r="E57" s="15"/>
      <c r="F57" s="14">
        <f t="shared" si="14"/>
        <v>0</v>
      </c>
      <c r="G57" s="15"/>
      <c r="H57" s="15"/>
      <c r="I57" s="15">
        <f t="shared" si="15"/>
        <v>0</v>
      </c>
    </row>
    <row r="58" spans="2:9" ht="12.75">
      <c r="B58" s="12" t="s">
        <v>59</v>
      </c>
      <c r="C58" s="10"/>
      <c r="D58" s="14"/>
      <c r="E58" s="15"/>
      <c r="F58" s="14">
        <f t="shared" si="14"/>
        <v>0</v>
      </c>
      <c r="G58" s="15"/>
      <c r="H58" s="15"/>
      <c r="I58" s="15">
        <f t="shared" si="15"/>
        <v>0</v>
      </c>
    </row>
    <row r="59" spans="2:9" ht="12.75">
      <c r="B59" s="2" t="s">
        <v>60</v>
      </c>
      <c r="C59" s="8"/>
      <c r="D59" s="14">
        <f>SUM(D60:D62)</f>
        <v>15325363.75</v>
      </c>
      <c r="E59" s="14">
        <f>SUM(E60:E62)</f>
        <v>-4596219.12</v>
      </c>
      <c r="F59" s="14">
        <f>SUM(F60:F62)</f>
        <v>10729144.629999999</v>
      </c>
      <c r="G59" s="14">
        <f>SUM(G60:G62)</f>
        <v>0</v>
      </c>
      <c r="H59" s="14">
        <f>SUM(H60:H62)</f>
        <v>0</v>
      </c>
      <c r="I59" s="15">
        <f t="shared" si="15"/>
        <v>10729144.629999999</v>
      </c>
    </row>
    <row r="60" spans="2:9" ht="12.75">
      <c r="B60" s="12" t="s">
        <v>61</v>
      </c>
      <c r="C60" s="10"/>
      <c r="D60" s="14">
        <v>13713831.75</v>
      </c>
      <c r="E60" s="15">
        <v>-2984687.12</v>
      </c>
      <c r="F60" s="14">
        <f>D60+E60</f>
        <v>10729144.629999999</v>
      </c>
      <c r="G60" s="15">
        <v>0</v>
      </c>
      <c r="H60" s="15">
        <v>0</v>
      </c>
      <c r="I60" s="15">
        <f t="shared" si="15"/>
        <v>10729144.629999999</v>
      </c>
    </row>
    <row r="61" spans="2:9" ht="12.75">
      <c r="B61" s="12" t="s">
        <v>62</v>
      </c>
      <c r="C61" s="10"/>
      <c r="D61" s="14">
        <v>1611532</v>
      </c>
      <c r="E61" s="15">
        <v>-1611532</v>
      </c>
      <c r="F61" s="14">
        <f>D61+E61</f>
        <v>0</v>
      </c>
      <c r="G61" s="15">
        <v>0</v>
      </c>
      <c r="H61" s="15">
        <v>0</v>
      </c>
      <c r="I61" s="15">
        <f t="shared" si="15"/>
        <v>0</v>
      </c>
    </row>
    <row r="62" spans="2:9" ht="12.75">
      <c r="B62" s="12" t="s">
        <v>63</v>
      </c>
      <c r="C62" s="10"/>
      <c r="D62" s="14"/>
      <c r="E62" s="15"/>
      <c r="F62" s="14">
        <f>D62+E62</f>
        <v>0</v>
      </c>
      <c r="G62" s="15"/>
      <c r="H62" s="15"/>
      <c r="I62" s="15">
        <f t="shared" si="15"/>
        <v>0</v>
      </c>
    </row>
    <row r="63" spans="2:9" ht="12.75">
      <c r="B63" s="56" t="s">
        <v>64</v>
      </c>
      <c r="C63" s="57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15"/>
        <v>0</v>
      </c>
    </row>
    <row r="64" spans="2:9" ht="12.75">
      <c r="B64" s="12" t="s">
        <v>65</v>
      </c>
      <c r="C64" s="10"/>
      <c r="D64" s="14"/>
      <c r="E64" s="15"/>
      <c r="F64" s="14">
        <f aca="true" t="shared" si="16" ref="F64:F71">D64+E64</f>
        <v>0</v>
      </c>
      <c r="G64" s="15"/>
      <c r="H64" s="15"/>
      <c r="I64" s="15">
        <f t="shared" si="15"/>
        <v>0</v>
      </c>
    </row>
    <row r="65" spans="2:9" ht="12.75">
      <c r="B65" s="12" t="s">
        <v>66</v>
      </c>
      <c r="C65" s="10"/>
      <c r="D65" s="14"/>
      <c r="E65" s="15"/>
      <c r="F65" s="14">
        <f t="shared" si="16"/>
        <v>0</v>
      </c>
      <c r="G65" s="15"/>
      <c r="H65" s="15"/>
      <c r="I65" s="15">
        <f t="shared" si="15"/>
        <v>0</v>
      </c>
    </row>
    <row r="66" spans="2:9" ht="12.75">
      <c r="B66" s="12" t="s">
        <v>67</v>
      </c>
      <c r="C66" s="10"/>
      <c r="D66" s="14"/>
      <c r="E66" s="15"/>
      <c r="F66" s="14">
        <f t="shared" si="16"/>
        <v>0</v>
      </c>
      <c r="G66" s="15"/>
      <c r="H66" s="15"/>
      <c r="I66" s="15">
        <f t="shared" si="15"/>
        <v>0</v>
      </c>
    </row>
    <row r="67" spans="2:9" ht="12.75">
      <c r="B67" s="12" t="s">
        <v>68</v>
      </c>
      <c r="C67" s="10"/>
      <c r="D67" s="14"/>
      <c r="E67" s="15"/>
      <c r="F67" s="14">
        <f t="shared" si="16"/>
        <v>0</v>
      </c>
      <c r="G67" s="15"/>
      <c r="H67" s="15"/>
      <c r="I67" s="15">
        <f t="shared" si="15"/>
        <v>0</v>
      </c>
    </row>
    <row r="68" spans="2:9" ht="12.75">
      <c r="B68" s="12" t="s">
        <v>69</v>
      </c>
      <c r="C68" s="10"/>
      <c r="D68" s="14"/>
      <c r="E68" s="15"/>
      <c r="F68" s="14">
        <f t="shared" si="16"/>
        <v>0</v>
      </c>
      <c r="G68" s="15"/>
      <c r="H68" s="15"/>
      <c r="I68" s="15">
        <f t="shared" si="15"/>
        <v>0</v>
      </c>
    </row>
    <row r="69" spans="2:9" ht="12.75">
      <c r="B69" s="12" t="s">
        <v>70</v>
      </c>
      <c r="C69" s="10"/>
      <c r="D69" s="14"/>
      <c r="E69" s="15"/>
      <c r="F69" s="14">
        <f t="shared" si="16"/>
        <v>0</v>
      </c>
      <c r="G69" s="15"/>
      <c r="H69" s="15"/>
      <c r="I69" s="15">
        <f t="shared" si="15"/>
        <v>0</v>
      </c>
    </row>
    <row r="70" spans="2:9" ht="12.75">
      <c r="B70" s="12" t="s">
        <v>71</v>
      </c>
      <c r="C70" s="10"/>
      <c r="D70" s="14"/>
      <c r="E70" s="15"/>
      <c r="F70" s="14">
        <f t="shared" si="16"/>
        <v>0</v>
      </c>
      <c r="G70" s="15"/>
      <c r="H70" s="15"/>
      <c r="I70" s="15">
        <f t="shared" si="15"/>
        <v>0</v>
      </c>
    </row>
    <row r="71" spans="2:9" ht="12.75">
      <c r="B71" s="12" t="s">
        <v>72</v>
      </c>
      <c r="C71" s="10"/>
      <c r="D71" s="14"/>
      <c r="E71" s="15"/>
      <c r="F71" s="14">
        <f t="shared" si="16"/>
        <v>0</v>
      </c>
      <c r="G71" s="15"/>
      <c r="H71" s="15"/>
      <c r="I71" s="15">
        <f t="shared" si="15"/>
        <v>0</v>
      </c>
    </row>
    <row r="72" spans="2:9" ht="12.75">
      <c r="B72" s="2" t="s">
        <v>73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15"/>
        <v>0</v>
      </c>
    </row>
    <row r="73" spans="2:9" ht="12.75">
      <c r="B73" s="12" t="s">
        <v>74</v>
      </c>
      <c r="C73" s="10"/>
      <c r="D73" s="14"/>
      <c r="E73" s="15"/>
      <c r="F73" s="14">
        <f>D73+E73</f>
        <v>0</v>
      </c>
      <c r="G73" s="15"/>
      <c r="H73" s="15"/>
      <c r="I73" s="15">
        <f t="shared" si="15"/>
        <v>0</v>
      </c>
    </row>
    <row r="74" spans="2:9" ht="12.75">
      <c r="B74" s="12" t="s">
        <v>75</v>
      </c>
      <c r="C74" s="10"/>
      <c r="D74" s="14"/>
      <c r="E74" s="15"/>
      <c r="F74" s="14">
        <f>D74+E74</f>
        <v>0</v>
      </c>
      <c r="G74" s="15"/>
      <c r="H74" s="15"/>
      <c r="I74" s="15">
        <f t="shared" si="15"/>
        <v>0</v>
      </c>
    </row>
    <row r="75" spans="2:9" ht="12.75">
      <c r="B75" s="12" t="s">
        <v>76</v>
      </c>
      <c r="C75" s="10"/>
      <c r="D75" s="14"/>
      <c r="E75" s="15"/>
      <c r="F75" s="14">
        <f>D75+E75</f>
        <v>0</v>
      </c>
      <c r="G75" s="15"/>
      <c r="H75" s="15"/>
      <c r="I75" s="15">
        <f t="shared" si="15"/>
        <v>0</v>
      </c>
    </row>
    <row r="76" spans="2:9" ht="12.75">
      <c r="B76" s="2" t="s">
        <v>77</v>
      </c>
      <c r="C76" s="8"/>
      <c r="D76" s="14">
        <f>SUM(D77:D83)</f>
        <v>0</v>
      </c>
      <c r="E76" s="14">
        <f>SUM(E77:E83)</f>
        <v>0</v>
      </c>
      <c r="F76" s="14">
        <f>SUM(F77:F83)</f>
        <v>0</v>
      </c>
      <c r="G76" s="14">
        <f>SUM(G77:G83)</f>
        <v>0</v>
      </c>
      <c r="H76" s="14">
        <f>SUM(H77:H83)</f>
        <v>0</v>
      </c>
      <c r="I76" s="15">
        <f t="shared" si="15"/>
        <v>0</v>
      </c>
    </row>
    <row r="77" spans="2:9" ht="12.75">
      <c r="B77" s="12" t="s">
        <v>78</v>
      </c>
      <c r="C77" s="10"/>
      <c r="D77" s="14"/>
      <c r="E77" s="15"/>
      <c r="F77" s="14">
        <f aca="true" t="shared" si="17" ref="F77:F83">D77+E77</f>
        <v>0</v>
      </c>
      <c r="G77" s="15"/>
      <c r="H77" s="15"/>
      <c r="I77" s="15">
        <f t="shared" si="15"/>
        <v>0</v>
      </c>
    </row>
    <row r="78" spans="2:9" ht="12.75">
      <c r="B78" s="12" t="s">
        <v>79</v>
      </c>
      <c r="C78" s="10"/>
      <c r="D78" s="14"/>
      <c r="E78" s="15"/>
      <c r="F78" s="14">
        <f t="shared" si="17"/>
        <v>0</v>
      </c>
      <c r="G78" s="15"/>
      <c r="H78" s="15"/>
      <c r="I78" s="15">
        <f t="shared" si="15"/>
        <v>0</v>
      </c>
    </row>
    <row r="79" spans="2:9" ht="12.75">
      <c r="B79" s="12" t="s">
        <v>80</v>
      </c>
      <c r="C79" s="10"/>
      <c r="D79" s="14"/>
      <c r="E79" s="15"/>
      <c r="F79" s="14">
        <f t="shared" si="17"/>
        <v>0</v>
      </c>
      <c r="G79" s="15"/>
      <c r="H79" s="15"/>
      <c r="I79" s="15">
        <f t="shared" si="15"/>
        <v>0</v>
      </c>
    </row>
    <row r="80" spans="2:9" ht="12.75">
      <c r="B80" s="12" t="s">
        <v>81</v>
      </c>
      <c r="C80" s="10"/>
      <c r="D80" s="14"/>
      <c r="E80" s="15"/>
      <c r="F80" s="14">
        <f t="shared" si="17"/>
        <v>0</v>
      </c>
      <c r="G80" s="15"/>
      <c r="H80" s="15"/>
      <c r="I80" s="15">
        <f t="shared" si="15"/>
        <v>0</v>
      </c>
    </row>
    <row r="81" spans="2:9" ht="12.75">
      <c r="B81" s="12" t="s">
        <v>82</v>
      </c>
      <c r="C81" s="10"/>
      <c r="D81" s="14"/>
      <c r="E81" s="15"/>
      <c r="F81" s="14">
        <f t="shared" si="17"/>
        <v>0</v>
      </c>
      <c r="G81" s="15"/>
      <c r="H81" s="15"/>
      <c r="I81" s="15">
        <f t="shared" si="15"/>
        <v>0</v>
      </c>
    </row>
    <row r="82" spans="2:9" ht="12.75">
      <c r="B82" s="12" t="s">
        <v>83</v>
      </c>
      <c r="C82" s="10"/>
      <c r="D82" s="14"/>
      <c r="E82" s="15"/>
      <c r="F82" s="14">
        <f t="shared" si="17"/>
        <v>0</v>
      </c>
      <c r="G82" s="15"/>
      <c r="H82" s="15"/>
      <c r="I82" s="15">
        <f t="shared" si="15"/>
        <v>0</v>
      </c>
    </row>
    <row r="83" spans="2:9" ht="12.75">
      <c r="B83" s="12" t="s">
        <v>84</v>
      </c>
      <c r="C83" s="10"/>
      <c r="D83" s="14"/>
      <c r="E83" s="15"/>
      <c r="F83" s="14">
        <f t="shared" si="17"/>
        <v>0</v>
      </c>
      <c r="G83" s="15"/>
      <c r="H83" s="15"/>
      <c r="I83" s="15">
        <f t="shared" si="15"/>
        <v>0</v>
      </c>
    </row>
    <row r="84" spans="2:9" ht="12.75">
      <c r="B84" s="27"/>
      <c r="C84" s="26"/>
      <c r="D84" s="25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8" ref="D85:I85">D86+D104+D94+D114+D124+D134+D138+D147+D151</f>
        <v>38466770</v>
      </c>
      <c r="E85" s="20">
        <f t="shared" si="18"/>
        <v>3837234.33</v>
      </c>
      <c r="F85" s="20">
        <f t="shared" si="18"/>
        <v>42304004.33</v>
      </c>
      <c r="G85" s="20">
        <f t="shared" si="18"/>
        <v>10244175.530000001</v>
      </c>
      <c r="H85" s="20">
        <f t="shared" si="18"/>
        <v>10244175.530000001</v>
      </c>
      <c r="I85" s="20">
        <f t="shared" si="18"/>
        <v>32059828.799999997</v>
      </c>
    </row>
    <row r="86" spans="2:9" ht="12.75">
      <c r="B86" s="2" t="s">
        <v>12</v>
      </c>
      <c r="C86" s="8"/>
      <c r="D86" s="14">
        <f>SUM(D87:D93)</f>
        <v>9737000</v>
      </c>
      <c r="E86" s="14">
        <f>SUM(E87:E93)</f>
        <v>-64479</v>
      </c>
      <c r="F86" s="14">
        <f>SUM(F87:F93)</f>
        <v>9672521</v>
      </c>
      <c r="G86" s="14">
        <f>SUM(G87:G93)</f>
        <v>2290130</v>
      </c>
      <c r="H86" s="14">
        <f>SUM(H87:H93)</f>
        <v>2290130</v>
      </c>
      <c r="I86" s="15">
        <f aca="true" t="shared" si="19" ref="I86:I117">F86-G86</f>
        <v>7382391</v>
      </c>
    </row>
    <row r="87" spans="2:9" ht="12.75">
      <c r="B87" s="12" t="s">
        <v>13</v>
      </c>
      <c r="C87" s="10"/>
      <c r="D87" s="14">
        <v>7200000</v>
      </c>
      <c r="E87" s="15">
        <v>0</v>
      </c>
      <c r="F87" s="14">
        <f aca="true" t="shared" si="20" ref="F87:F93">D87+E87</f>
        <v>7200000</v>
      </c>
      <c r="G87" s="15">
        <v>2179624</v>
      </c>
      <c r="H87" s="15">
        <v>2179624</v>
      </c>
      <c r="I87" s="15">
        <f t="shared" si="19"/>
        <v>5020376</v>
      </c>
    </row>
    <row r="88" spans="2:9" ht="12.75">
      <c r="B88" s="12" t="s">
        <v>14</v>
      </c>
      <c r="C88" s="10"/>
      <c r="D88" s="14"/>
      <c r="E88" s="15"/>
      <c r="F88" s="14">
        <f t="shared" si="20"/>
        <v>0</v>
      </c>
      <c r="G88" s="15"/>
      <c r="H88" s="15"/>
      <c r="I88" s="15">
        <f t="shared" si="19"/>
        <v>0</v>
      </c>
    </row>
    <row r="89" spans="2:9" ht="12.75">
      <c r="B89" s="12" t="s">
        <v>15</v>
      </c>
      <c r="C89" s="10"/>
      <c r="D89" s="14">
        <v>2345000</v>
      </c>
      <c r="E89" s="15">
        <v>-130000</v>
      </c>
      <c r="F89" s="14">
        <f t="shared" si="20"/>
        <v>2215000</v>
      </c>
      <c r="G89" s="15">
        <v>63472</v>
      </c>
      <c r="H89" s="15">
        <v>63472</v>
      </c>
      <c r="I89" s="15">
        <f t="shared" si="19"/>
        <v>2151528</v>
      </c>
    </row>
    <row r="90" spans="2:9" ht="12.75">
      <c r="B90" s="12" t="s">
        <v>16</v>
      </c>
      <c r="C90" s="10"/>
      <c r="D90" s="14"/>
      <c r="E90" s="15"/>
      <c r="F90" s="14">
        <f t="shared" si="20"/>
        <v>0</v>
      </c>
      <c r="G90" s="15"/>
      <c r="H90" s="15"/>
      <c r="I90" s="15">
        <f t="shared" si="19"/>
        <v>0</v>
      </c>
    </row>
    <row r="91" spans="2:9" ht="12.75">
      <c r="B91" s="12" t="s">
        <v>17</v>
      </c>
      <c r="C91" s="10"/>
      <c r="D91" s="14">
        <v>192000</v>
      </c>
      <c r="E91" s="15">
        <v>65521</v>
      </c>
      <c r="F91" s="14">
        <f t="shared" si="20"/>
        <v>257521</v>
      </c>
      <c r="G91" s="15">
        <v>47034</v>
      </c>
      <c r="H91" s="15">
        <v>47034</v>
      </c>
      <c r="I91" s="15">
        <f t="shared" si="19"/>
        <v>210487</v>
      </c>
    </row>
    <row r="92" spans="2:9" ht="12.75">
      <c r="B92" s="12" t="s">
        <v>18</v>
      </c>
      <c r="C92" s="10"/>
      <c r="D92" s="14"/>
      <c r="E92" s="15"/>
      <c r="F92" s="14">
        <f t="shared" si="20"/>
        <v>0</v>
      </c>
      <c r="G92" s="15"/>
      <c r="H92" s="15"/>
      <c r="I92" s="15">
        <f t="shared" si="19"/>
        <v>0</v>
      </c>
    </row>
    <row r="93" spans="2:9" ht="12.75">
      <c r="B93" s="12" t="s">
        <v>19</v>
      </c>
      <c r="C93" s="10"/>
      <c r="D93" s="14"/>
      <c r="E93" s="15"/>
      <c r="F93" s="14">
        <f t="shared" si="20"/>
        <v>0</v>
      </c>
      <c r="G93" s="15"/>
      <c r="H93" s="15"/>
      <c r="I93" s="15">
        <f t="shared" si="19"/>
        <v>0</v>
      </c>
    </row>
    <row r="94" spans="2:9" ht="12.75">
      <c r="B94" s="2" t="s">
        <v>20</v>
      </c>
      <c r="C94" s="8"/>
      <c r="D94" s="14">
        <f>SUM(D95:D103)</f>
        <v>6796291.06</v>
      </c>
      <c r="E94" s="14">
        <f>SUM(E95:E103)</f>
        <v>839189.6599999999</v>
      </c>
      <c r="F94" s="14">
        <f>SUM(F95:F103)</f>
        <v>7635480.719999999</v>
      </c>
      <c r="G94" s="14">
        <f>SUM(G95:G103)</f>
        <v>1756540.5200000003</v>
      </c>
      <c r="H94" s="14">
        <f>SUM(H95:H103)</f>
        <v>1756540.5200000003</v>
      </c>
      <c r="I94" s="15">
        <f t="shared" si="19"/>
        <v>5878940.199999998</v>
      </c>
    </row>
    <row r="95" spans="2:9" ht="12.75">
      <c r="B95" s="12" t="s">
        <v>21</v>
      </c>
      <c r="C95" s="10"/>
      <c r="D95" s="14">
        <v>100000</v>
      </c>
      <c r="E95" s="15">
        <v>393541.79</v>
      </c>
      <c r="F95" s="14">
        <f aca="true" t="shared" si="21" ref="F95:F103">D95+E95</f>
        <v>493541.79</v>
      </c>
      <c r="G95" s="15">
        <v>108004.98</v>
      </c>
      <c r="H95" s="15">
        <v>108004.98</v>
      </c>
      <c r="I95" s="15">
        <f t="shared" si="19"/>
        <v>385536.81</v>
      </c>
    </row>
    <row r="96" spans="2:9" ht="12.75">
      <c r="B96" s="12" t="s">
        <v>22</v>
      </c>
      <c r="C96" s="10"/>
      <c r="D96" s="14">
        <v>0</v>
      </c>
      <c r="E96" s="15">
        <v>25000</v>
      </c>
      <c r="F96" s="14">
        <f t="shared" si="21"/>
        <v>25000</v>
      </c>
      <c r="G96" s="15">
        <v>0</v>
      </c>
      <c r="H96" s="15">
        <v>0</v>
      </c>
      <c r="I96" s="15">
        <f t="shared" si="19"/>
        <v>25000</v>
      </c>
    </row>
    <row r="97" spans="2:9" ht="12.75">
      <c r="B97" s="12" t="s">
        <v>23</v>
      </c>
      <c r="C97" s="10"/>
      <c r="D97" s="14"/>
      <c r="E97" s="15"/>
      <c r="F97" s="14">
        <f t="shared" si="21"/>
        <v>0</v>
      </c>
      <c r="G97" s="15"/>
      <c r="H97" s="15"/>
      <c r="I97" s="15">
        <f t="shared" si="19"/>
        <v>0</v>
      </c>
    </row>
    <row r="98" spans="2:9" ht="12.75">
      <c r="B98" s="12" t="s">
        <v>24</v>
      </c>
      <c r="C98" s="10"/>
      <c r="D98" s="14">
        <v>0</v>
      </c>
      <c r="E98" s="15">
        <v>657421.35</v>
      </c>
      <c r="F98" s="14">
        <f t="shared" si="21"/>
        <v>657421.35</v>
      </c>
      <c r="G98" s="15">
        <v>408620.18</v>
      </c>
      <c r="H98" s="15">
        <v>408620.18</v>
      </c>
      <c r="I98" s="15">
        <f t="shared" si="19"/>
        <v>248801.16999999998</v>
      </c>
    </row>
    <row r="99" spans="2:9" ht="12.75">
      <c r="B99" s="12" t="s">
        <v>25</v>
      </c>
      <c r="C99" s="10"/>
      <c r="D99" s="14">
        <v>0</v>
      </c>
      <c r="E99" s="15">
        <v>250000</v>
      </c>
      <c r="F99" s="14">
        <f t="shared" si="21"/>
        <v>250000</v>
      </c>
      <c r="G99" s="15">
        <v>27872.68</v>
      </c>
      <c r="H99" s="15">
        <v>27872.68</v>
      </c>
      <c r="I99" s="15">
        <f t="shared" si="19"/>
        <v>222127.32</v>
      </c>
    </row>
    <row r="100" spans="2:9" ht="12.75">
      <c r="B100" s="12" t="s">
        <v>26</v>
      </c>
      <c r="C100" s="10"/>
      <c r="D100" s="14">
        <v>5066291.06</v>
      </c>
      <c r="E100" s="15">
        <v>-524399.44</v>
      </c>
      <c r="F100" s="14">
        <f t="shared" si="21"/>
        <v>4541891.619999999</v>
      </c>
      <c r="G100" s="15">
        <v>1009526.3</v>
      </c>
      <c r="H100" s="15">
        <v>1009526.3</v>
      </c>
      <c r="I100" s="15">
        <f t="shared" si="19"/>
        <v>3532365.3199999994</v>
      </c>
    </row>
    <row r="101" spans="2:9" ht="12.75">
      <c r="B101" s="12" t="s">
        <v>27</v>
      </c>
      <c r="C101" s="10"/>
      <c r="D101" s="14">
        <v>0</v>
      </c>
      <c r="E101" s="15">
        <v>172625.96</v>
      </c>
      <c r="F101" s="14">
        <f t="shared" si="21"/>
        <v>172625.96</v>
      </c>
      <c r="G101" s="15">
        <v>15622.08</v>
      </c>
      <c r="H101" s="15">
        <v>15622.08</v>
      </c>
      <c r="I101" s="15">
        <f t="shared" si="19"/>
        <v>157003.88</v>
      </c>
    </row>
    <row r="102" spans="2:9" ht="12.75">
      <c r="B102" s="12" t="s">
        <v>28</v>
      </c>
      <c r="C102" s="10"/>
      <c r="D102" s="14">
        <v>1350000</v>
      </c>
      <c r="E102" s="15">
        <v>-450000</v>
      </c>
      <c r="F102" s="14">
        <f t="shared" si="21"/>
        <v>900000</v>
      </c>
      <c r="G102" s="15">
        <v>0</v>
      </c>
      <c r="H102" s="15">
        <v>0</v>
      </c>
      <c r="I102" s="15">
        <f t="shared" si="19"/>
        <v>900000</v>
      </c>
    </row>
    <row r="103" spans="2:9" ht="12.75">
      <c r="B103" s="12" t="s">
        <v>29</v>
      </c>
      <c r="C103" s="10"/>
      <c r="D103" s="14">
        <v>280000</v>
      </c>
      <c r="E103" s="15">
        <v>315000</v>
      </c>
      <c r="F103" s="14">
        <f t="shared" si="21"/>
        <v>595000</v>
      </c>
      <c r="G103" s="15">
        <v>186894.3</v>
      </c>
      <c r="H103" s="15">
        <v>186894.3</v>
      </c>
      <c r="I103" s="15">
        <f t="shared" si="19"/>
        <v>408105.7</v>
      </c>
    </row>
    <row r="104" spans="2:9" ht="12.75">
      <c r="B104" s="2" t="s">
        <v>30</v>
      </c>
      <c r="C104" s="8"/>
      <c r="D104" s="14">
        <f>SUM(D105:D113)</f>
        <v>7170000</v>
      </c>
      <c r="E104" s="14">
        <f>SUM(E105:E113)</f>
        <v>-103337.33999999997</v>
      </c>
      <c r="F104" s="14">
        <f>SUM(F105:F113)</f>
        <v>7066662.66</v>
      </c>
      <c r="G104" s="14">
        <f>SUM(G105:G113)</f>
        <v>1901973.92</v>
      </c>
      <c r="H104" s="14">
        <f>SUM(H105:H113)</f>
        <v>1901973.92</v>
      </c>
      <c r="I104" s="15">
        <f t="shared" si="19"/>
        <v>5164688.74</v>
      </c>
    </row>
    <row r="105" spans="2:9" ht="12.75">
      <c r="B105" s="12" t="s">
        <v>31</v>
      </c>
      <c r="C105" s="10"/>
      <c r="D105" s="14">
        <v>6460000</v>
      </c>
      <c r="E105" s="15">
        <v>-1200000</v>
      </c>
      <c r="F105" s="15">
        <f aca="true" t="shared" si="22" ref="F105:F113">D105+E105</f>
        <v>5260000</v>
      </c>
      <c r="G105" s="15">
        <v>1424653.22</v>
      </c>
      <c r="H105" s="15">
        <v>1424653.22</v>
      </c>
      <c r="I105" s="15">
        <f t="shared" si="19"/>
        <v>3835346.7800000003</v>
      </c>
    </row>
    <row r="106" spans="2:9" ht="12.75">
      <c r="B106" s="12" t="s">
        <v>32</v>
      </c>
      <c r="C106" s="10"/>
      <c r="D106" s="14">
        <v>0</v>
      </c>
      <c r="E106" s="15">
        <v>300000</v>
      </c>
      <c r="F106" s="15">
        <f t="shared" si="22"/>
        <v>300000</v>
      </c>
      <c r="G106" s="15">
        <v>0</v>
      </c>
      <c r="H106" s="15">
        <v>0</v>
      </c>
      <c r="I106" s="15">
        <f t="shared" si="19"/>
        <v>300000</v>
      </c>
    </row>
    <row r="107" spans="2:9" ht="12.75">
      <c r="B107" s="12" t="s">
        <v>33</v>
      </c>
      <c r="C107" s="10"/>
      <c r="D107" s="14"/>
      <c r="E107" s="15"/>
      <c r="F107" s="15">
        <f t="shared" si="22"/>
        <v>0</v>
      </c>
      <c r="G107" s="15"/>
      <c r="H107" s="15"/>
      <c r="I107" s="15">
        <f t="shared" si="19"/>
        <v>0</v>
      </c>
    </row>
    <row r="108" spans="2:9" ht="12.75">
      <c r="B108" s="12" t="s">
        <v>34</v>
      </c>
      <c r="C108" s="10"/>
      <c r="D108" s="14"/>
      <c r="E108" s="15"/>
      <c r="F108" s="15">
        <f t="shared" si="22"/>
        <v>0</v>
      </c>
      <c r="G108" s="15"/>
      <c r="H108" s="15"/>
      <c r="I108" s="15">
        <f t="shared" si="19"/>
        <v>0</v>
      </c>
    </row>
    <row r="109" spans="2:9" ht="12.75">
      <c r="B109" s="12" t="s">
        <v>35</v>
      </c>
      <c r="C109" s="10"/>
      <c r="D109" s="14">
        <v>0</v>
      </c>
      <c r="E109" s="15">
        <v>736662.66</v>
      </c>
      <c r="F109" s="15">
        <f t="shared" si="22"/>
        <v>736662.66</v>
      </c>
      <c r="G109" s="15">
        <v>475603.7</v>
      </c>
      <c r="H109" s="15">
        <v>475603.7</v>
      </c>
      <c r="I109" s="15">
        <f t="shared" si="19"/>
        <v>261058.96000000002</v>
      </c>
    </row>
    <row r="110" spans="2:9" ht="12.75">
      <c r="B110" s="12" t="s">
        <v>36</v>
      </c>
      <c r="C110" s="10"/>
      <c r="D110" s="14">
        <v>0</v>
      </c>
      <c r="E110" s="15">
        <v>100000</v>
      </c>
      <c r="F110" s="15">
        <f t="shared" si="22"/>
        <v>100000</v>
      </c>
      <c r="G110" s="15">
        <v>0</v>
      </c>
      <c r="H110" s="15">
        <v>0</v>
      </c>
      <c r="I110" s="15">
        <f t="shared" si="19"/>
        <v>100000</v>
      </c>
    </row>
    <row r="111" spans="2:9" ht="12.75">
      <c r="B111" s="12" t="s">
        <v>37</v>
      </c>
      <c r="C111" s="10"/>
      <c r="D111" s="14"/>
      <c r="E111" s="15"/>
      <c r="F111" s="15">
        <f t="shared" si="22"/>
        <v>0</v>
      </c>
      <c r="G111" s="15"/>
      <c r="H111" s="15"/>
      <c r="I111" s="15">
        <f t="shared" si="19"/>
        <v>0</v>
      </c>
    </row>
    <row r="112" spans="2:9" ht="12.75">
      <c r="B112" s="12" t="s">
        <v>38</v>
      </c>
      <c r="C112" s="10"/>
      <c r="D112" s="14"/>
      <c r="E112" s="15"/>
      <c r="F112" s="15">
        <f t="shared" si="22"/>
        <v>0</v>
      </c>
      <c r="G112" s="15"/>
      <c r="H112" s="15"/>
      <c r="I112" s="15">
        <f t="shared" si="19"/>
        <v>0</v>
      </c>
    </row>
    <row r="113" spans="2:9" ht="12.75">
      <c r="B113" s="12" t="s">
        <v>39</v>
      </c>
      <c r="C113" s="10"/>
      <c r="D113" s="14">
        <v>710000</v>
      </c>
      <c r="E113" s="15">
        <v>-40000</v>
      </c>
      <c r="F113" s="15">
        <f t="shared" si="22"/>
        <v>670000</v>
      </c>
      <c r="G113" s="15">
        <v>1717</v>
      </c>
      <c r="H113" s="15">
        <v>1717</v>
      </c>
      <c r="I113" s="15">
        <f t="shared" si="19"/>
        <v>668283</v>
      </c>
    </row>
    <row r="114" spans="2:9" ht="25.5" customHeight="1">
      <c r="B114" s="56" t="s">
        <v>40</v>
      </c>
      <c r="C114" s="57"/>
      <c r="D114" s="14">
        <f>SUM(D115:D123)</f>
        <v>0</v>
      </c>
      <c r="E114" s="14">
        <f>SUM(E115:E123)</f>
        <v>800000</v>
      </c>
      <c r="F114" s="14">
        <f>SUM(F115:F123)</f>
        <v>800000</v>
      </c>
      <c r="G114" s="14">
        <f>SUM(G115:G123)</f>
        <v>51040</v>
      </c>
      <c r="H114" s="14">
        <f>SUM(H115:H123)</f>
        <v>51040</v>
      </c>
      <c r="I114" s="15">
        <f t="shared" si="19"/>
        <v>748960</v>
      </c>
    </row>
    <row r="115" spans="2:9" ht="12.75">
      <c r="B115" s="12" t="s">
        <v>41</v>
      </c>
      <c r="C115" s="10"/>
      <c r="D115" s="14"/>
      <c r="E115" s="15"/>
      <c r="F115" s="15">
        <f aca="true" t="shared" si="23" ref="F115:F123">D115+E115</f>
        <v>0</v>
      </c>
      <c r="G115" s="15"/>
      <c r="H115" s="15"/>
      <c r="I115" s="15">
        <f t="shared" si="19"/>
        <v>0</v>
      </c>
    </row>
    <row r="116" spans="2:9" ht="12.75">
      <c r="B116" s="12" t="s">
        <v>42</v>
      </c>
      <c r="C116" s="10"/>
      <c r="D116" s="14"/>
      <c r="E116" s="15"/>
      <c r="F116" s="15">
        <f t="shared" si="23"/>
        <v>0</v>
      </c>
      <c r="G116" s="15"/>
      <c r="H116" s="15"/>
      <c r="I116" s="15">
        <f t="shared" si="19"/>
        <v>0</v>
      </c>
    </row>
    <row r="117" spans="2:9" ht="12.75">
      <c r="B117" s="12" t="s">
        <v>43</v>
      </c>
      <c r="C117" s="10"/>
      <c r="D117" s="14"/>
      <c r="E117" s="15"/>
      <c r="F117" s="15">
        <f t="shared" si="23"/>
        <v>0</v>
      </c>
      <c r="G117" s="15"/>
      <c r="H117" s="15"/>
      <c r="I117" s="15">
        <f t="shared" si="19"/>
        <v>0</v>
      </c>
    </row>
    <row r="118" spans="2:9" ht="12.75">
      <c r="B118" s="12" t="s">
        <v>44</v>
      </c>
      <c r="C118" s="10"/>
      <c r="D118" s="14">
        <v>0</v>
      </c>
      <c r="E118" s="15">
        <v>800000</v>
      </c>
      <c r="F118" s="15">
        <f t="shared" si="23"/>
        <v>800000</v>
      </c>
      <c r="G118" s="15">
        <v>51040</v>
      </c>
      <c r="H118" s="15">
        <v>51040</v>
      </c>
      <c r="I118" s="15">
        <f aca="true" t="shared" si="24" ref="I118:I149">F118-G118</f>
        <v>748960</v>
      </c>
    </row>
    <row r="119" spans="2:9" ht="12.75">
      <c r="B119" s="12" t="s">
        <v>45</v>
      </c>
      <c r="C119" s="10"/>
      <c r="D119" s="14"/>
      <c r="E119" s="15"/>
      <c r="F119" s="15">
        <f t="shared" si="23"/>
        <v>0</v>
      </c>
      <c r="G119" s="15"/>
      <c r="H119" s="15"/>
      <c r="I119" s="15">
        <f t="shared" si="24"/>
        <v>0</v>
      </c>
    </row>
    <row r="120" spans="2:9" ht="12.75">
      <c r="B120" s="12" t="s">
        <v>46</v>
      </c>
      <c r="C120" s="10"/>
      <c r="D120" s="14"/>
      <c r="E120" s="15"/>
      <c r="F120" s="15">
        <f t="shared" si="23"/>
        <v>0</v>
      </c>
      <c r="G120" s="15"/>
      <c r="H120" s="15"/>
      <c r="I120" s="15">
        <f t="shared" si="24"/>
        <v>0</v>
      </c>
    </row>
    <row r="121" spans="2:9" ht="12.75">
      <c r="B121" s="12" t="s">
        <v>47</v>
      </c>
      <c r="C121" s="10"/>
      <c r="D121" s="14"/>
      <c r="E121" s="15"/>
      <c r="F121" s="15">
        <f t="shared" si="23"/>
        <v>0</v>
      </c>
      <c r="G121" s="15"/>
      <c r="H121" s="15"/>
      <c r="I121" s="15">
        <f t="shared" si="24"/>
        <v>0</v>
      </c>
    </row>
    <row r="122" spans="2:9" ht="12.75">
      <c r="B122" s="12" t="s">
        <v>48</v>
      </c>
      <c r="C122" s="10"/>
      <c r="D122" s="14"/>
      <c r="E122" s="15"/>
      <c r="F122" s="15">
        <f t="shared" si="23"/>
        <v>0</v>
      </c>
      <c r="G122" s="15"/>
      <c r="H122" s="15"/>
      <c r="I122" s="15">
        <f t="shared" si="24"/>
        <v>0</v>
      </c>
    </row>
    <row r="123" spans="2:9" ht="12.75">
      <c r="B123" s="12" t="s">
        <v>49</v>
      </c>
      <c r="C123" s="10"/>
      <c r="D123" s="14"/>
      <c r="E123" s="15"/>
      <c r="F123" s="15">
        <f t="shared" si="23"/>
        <v>0</v>
      </c>
      <c r="G123" s="15"/>
      <c r="H123" s="15"/>
      <c r="I123" s="15">
        <f t="shared" si="24"/>
        <v>0</v>
      </c>
    </row>
    <row r="124" spans="2:9" ht="12.75">
      <c r="B124" s="2" t="s">
        <v>50</v>
      </c>
      <c r="C124" s="8"/>
      <c r="D124" s="14">
        <f>SUM(D125:D133)</f>
        <v>576000</v>
      </c>
      <c r="E124" s="14">
        <f>SUM(E125:E133)</f>
        <v>-110630.01000000001</v>
      </c>
      <c r="F124" s="14">
        <f>SUM(F125:F133)</f>
        <v>465369.99</v>
      </c>
      <c r="G124" s="14">
        <f>SUM(G125:G133)</f>
        <v>209049.99</v>
      </c>
      <c r="H124" s="14">
        <f>SUM(H125:H133)</f>
        <v>209049.99</v>
      </c>
      <c r="I124" s="15">
        <f t="shared" si="24"/>
        <v>256320</v>
      </c>
    </row>
    <row r="125" spans="2:9" ht="12.75">
      <c r="B125" s="12" t="s">
        <v>51</v>
      </c>
      <c r="C125" s="10"/>
      <c r="D125" s="14">
        <v>0</v>
      </c>
      <c r="E125" s="15">
        <v>160000</v>
      </c>
      <c r="F125" s="15">
        <f aca="true" t="shared" si="25" ref="F125:F133">D125+E125</f>
        <v>160000</v>
      </c>
      <c r="G125" s="15">
        <v>0</v>
      </c>
      <c r="H125" s="15">
        <v>0</v>
      </c>
      <c r="I125" s="15">
        <f t="shared" si="24"/>
        <v>160000</v>
      </c>
    </row>
    <row r="126" spans="2:9" ht="12.75">
      <c r="B126" s="12" t="s">
        <v>52</v>
      </c>
      <c r="C126" s="10"/>
      <c r="D126" s="14"/>
      <c r="E126" s="15"/>
      <c r="F126" s="15">
        <f t="shared" si="25"/>
        <v>0</v>
      </c>
      <c r="G126" s="15"/>
      <c r="H126" s="15"/>
      <c r="I126" s="15">
        <f t="shared" si="24"/>
        <v>0</v>
      </c>
    </row>
    <row r="127" spans="2:9" ht="12.75">
      <c r="B127" s="12" t="s">
        <v>53</v>
      </c>
      <c r="C127" s="10"/>
      <c r="D127" s="14">
        <v>0</v>
      </c>
      <c r="E127" s="15">
        <v>50000</v>
      </c>
      <c r="F127" s="15">
        <f t="shared" si="25"/>
        <v>50000</v>
      </c>
      <c r="G127" s="15">
        <v>113680</v>
      </c>
      <c r="H127" s="15">
        <v>113680</v>
      </c>
      <c r="I127" s="15">
        <f t="shared" si="24"/>
        <v>-63680</v>
      </c>
    </row>
    <row r="128" spans="2:9" ht="12.75">
      <c r="B128" s="12" t="s">
        <v>54</v>
      </c>
      <c r="C128" s="10"/>
      <c r="D128" s="14">
        <v>250000</v>
      </c>
      <c r="E128" s="15">
        <v>5369.99</v>
      </c>
      <c r="F128" s="15">
        <f t="shared" si="25"/>
        <v>255369.99</v>
      </c>
      <c r="G128" s="15">
        <v>95369.99</v>
      </c>
      <c r="H128" s="15">
        <v>95369.99</v>
      </c>
      <c r="I128" s="15">
        <f t="shared" si="24"/>
        <v>160000</v>
      </c>
    </row>
    <row r="129" spans="2:9" ht="12.75">
      <c r="B129" s="12" t="s">
        <v>55</v>
      </c>
      <c r="C129" s="10"/>
      <c r="D129" s="14"/>
      <c r="E129" s="15"/>
      <c r="F129" s="15">
        <f t="shared" si="25"/>
        <v>0</v>
      </c>
      <c r="G129" s="15"/>
      <c r="H129" s="15"/>
      <c r="I129" s="15">
        <f t="shared" si="24"/>
        <v>0</v>
      </c>
    </row>
    <row r="130" spans="2:9" ht="12.75">
      <c r="B130" s="12" t="s">
        <v>56</v>
      </c>
      <c r="C130" s="10"/>
      <c r="D130" s="14"/>
      <c r="E130" s="15"/>
      <c r="F130" s="15">
        <f t="shared" si="25"/>
        <v>0</v>
      </c>
      <c r="G130" s="15"/>
      <c r="H130" s="15"/>
      <c r="I130" s="15">
        <f t="shared" si="24"/>
        <v>0</v>
      </c>
    </row>
    <row r="131" spans="2:9" ht="12.75">
      <c r="B131" s="12" t="s">
        <v>57</v>
      </c>
      <c r="C131" s="10"/>
      <c r="D131" s="14"/>
      <c r="E131" s="15"/>
      <c r="F131" s="15">
        <f t="shared" si="25"/>
        <v>0</v>
      </c>
      <c r="G131" s="15"/>
      <c r="H131" s="15"/>
      <c r="I131" s="15">
        <f t="shared" si="24"/>
        <v>0</v>
      </c>
    </row>
    <row r="132" spans="2:9" ht="12.75">
      <c r="B132" s="12" t="s">
        <v>58</v>
      </c>
      <c r="C132" s="10"/>
      <c r="D132" s="14">
        <v>326000</v>
      </c>
      <c r="E132" s="15">
        <v>-326000</v>
      </c>
      <c r="F132" s="15">
        <f t="shared" si="25"/>
        <v>0</v>
      </c>
      <c r="G132" s="15">
        <v>0</v>
      </c>
      <c r="H132" s="15">
        <v>0</v>
      </c>
      <c r="I132" s="15">
        <f t="shared" si="24"/>
        <v>0</v>
      </c>
    </row>
    <row r="133" spans="2:9" ht="12.75">
      <c r="B133" s="12" t="s">
        <v>59</v>
      </c>
      <c r="C133" s="10"/>
      <c r="D133" s="14"/>
      <c r="E133" s="15"/>
      <c r="F133" s="15">
        <f t="shared" si="25"/>
        <v>0</v>
      </c>
      <c r="G133" s="15"/>
      <c r="H133" s="15"/>
      <c r="I133" s="15">
        <f t="shared" si="24"/>
        <v>0</v>
      </c>
    </row>
    <row r="134" spans="2:9" ht="12.75">
      <c r="B134" s="2" t="s">
        <v>60</v>
      </c>
      <c r="C134" s="8"/>
      <c r="D134" s="14">
        <f>SUM(D135:D137)</f>
        <v>14187478.94</v>
      </c>
      <c r="E134" s="14">
        <f>SUM(E135:E137)</f>
        <v>2476491.02</v>
      </c>
      <c r="F134" s="14">
        <f>SUM(F135:F137)</f>
        <v>16663969.96</v>
      </c>
      <c r="G134" s="14">
        <f>SUM(G135:G137)</f>
        <v>4035441.1</v>
      </c>
      <c r="H134" s="14">
        <f>SUM(H135:H137)</f>
        <v>4035441.1</v>
      </c>
      <c r="I134" s="15">
        <f t="shared" si="24"/>
        <v>12628528.860000001</v>
      </c>
    </row>
    <row r="135" spans="2:9" ht="12.75">
      <c r="B135" s="12" t="s">
        <v>61</v>
      </c>
      <c r="C135" s="10"/>
      <c r="D135" s="14">
        <v>12747470</v>
      </c>
      <c r="E135" s="15">
        <v>3916499.96</v>
      </c>
      <c r="F135" s="15">
        <f>D135+E135</f>
        <v>16663969.96</v>
      </c>
      <c r="G135" s="15">
        <v>4035441.1</v>
      </c>
      <c r="H135" s="15">
        <v>4035441.1</v>
      </c>
      <c r="I135" s="15">
        <f t="shared" si="24"/>
        <v>12628528.860000001</v>
      </c>
    </row>
    <row r="136" spans="2:9" ht="12.75">
      <c r="B136" s="12" t="s">
        <v>62</v>
      </c>
      <c r="C136" s="10"/>
      <c r="D136" s="14">
        <v>1440008.94</v>
      </c>
      <c r="E136" s="15">
        <v>-1440008.94</v>
      </c>
      <c r="F136" s="15">
        <f>D136+E136</f>
        <v>0</v>
      </c>
      <c r="G136" s="15">
        <v>0</v>
      </c>
      <c r="H136" s="15">
        <v>0</v>
      </c>
      <c r="I136" s="15">
        <f t="shared" si="24"/>
        <v>0</v>
      </c>
    </row>
    <row r="137" spans="2:9" ht="12.75">
      <c r="B137" s="12" t="s">
        <v>63</v>
      </c>
      <c r="C137" s="10"/>
      <c r="D137" s="14"/>
      <c r="E137" s="15"/>
      <c r="F137" s="15">
        <f>D137+E137</f>
        <v>0</v>
      </c>
      <c r="G137" s="15"/>
      <c r="H137" s="15"/>
      <c r="I137" s="15">
        <f t="shared" si="24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24"/>
        <v>0</v>
      </c>
    </row>
    <row r="139" spans="2:9" ht="12.75">
      <c r="B139" s="12" t="s">
        <v>65</v>
      </c>
      <c r="C139" s="10"/>
      <c r="D139" s="14"/>
      <c r="E139" s="15"/>
      <c r="F139" s="15">
        <f aca="true" t="shared" si="26" ref="F139:F146">D139+E139</f>
        <v>0</v>
      </c>
      <c r="G139" s="15"/>
      <c r="H139" s="15"/>
      <c r="I139" s="15">
        <f t="shared" si="24"/>
        <v>0</v>
      </c>
    </row>
    <row r="140" spans="2:9" ht="12.75">
      <c r="B140" s="12" t="s">
        <v>66</v>
      </c>
      <c r="C140" s="10"/>
      <c r="D140" s="14"/>
      <c r="E140" s="15"/>
      <c r="F140" s="15">
        <f t="shared" si="26"/>
        <v>0</v>
      </c>
      <c r="G140" s="15"/>
      <c r="H140" s="15"/>
      <c r="I140" s="15">
        <f t="shared" si="24"/>
        <v>0</v>
      </c>
    </row>
    <row r="141" spans="2:9" ht="12.75">
      <c r="B141" s="12" t="s">
        <v>67</v>
      </c>
      <c r="C141" s="10"/>
      <c r="D141" s="14"/>
      <c r="E141" s="15"/>
      <c r="F141" s="15">
        <f t="shared" si="26"/>
        <v>0</v>
      </c>
      <c r="G141" s="15"/>
      <c r="H141" s="15"/>
      <c r="I141" s="15">
        <f t="shared" si="24"/>
        <v>0</v>
      </c>
    </row>
    <row r="142" spans="2:9" ht="12.75">
      <c r="B142" s="12" t="s">
        <v>68</v>
      </c>
      <c r="C142" s="10"/>
      <c r="D142" s="14"/>
      <c r="E142" s="15"/>
      <c r="F142" s="15">
        <f t="shared" si="26"/>
        <v>0</v>
      </c>
      <c r="G142" s="15"/>
      <c r="H142" s="15"/>
      <c r="I142" s="15">
        <f t="shared" si="24"/>
        <v>0</v>
      </c>
    </row>
    <row r="143" spans="2:9" ht="12.75">
      <c r="B143" s="12" t="s">
        <v>69</v>
      </c>
      <c r="C143" s="10"/>
      <c r="D143" s="14"/>
      <c r="E143" s="15"/>
      <c r="F143" s="15">
        <f t="shared" si="26"/>
        <v>0</v>
      </c>
      <c r="G143" s="15"/>
      <c r="H143" s="15"/>
      <c r="I143" s="15">
        <f t="shared" si="24"/>
        <v>0</v>
      </c>
    </row>
    <row r="144" spans="2:9" ht="12.75">
      <c r="B144" s="12" t="s">
        <v>70</v>
      </c>
      <c r="C144" s="10"/>
      <c r="D144" s="14"/>
      <c r="E144" s="15"/>
      <c r="F144" s="15">
        <f t="shared" si="26"/>
        <v>0</v>
      </c>
      <c r="G144" s="15"/>
      <c r="H144" s="15"/>
      <c r="I144" s="15">
        <f t="shared" si="24"/>
        <v>0</v>
      </c>
    </row>
    <row r="145" spans="2:9" ht="12.75">
      <c r="B145" s="12" t="s">
        <v>71</v>
      </c>
      <c r="C145" s="10"/>
      <c r="D145" s="14"/>
      <c r="E145" s="15"/>
      <c r="F145" s="15">
        <f t="shared" si="26"/>
        <v>0</v>
      </c>
      <c r="G145" s="15"/>
      <c r="H145" s="15"/>
      <c r="I145" s="15">
        <f t="shared" si="24"/>
        <v>0</v>
      </c>
    </row>
    <row r="146" spans="2:9" ht="12.75">
      <c r="B146" s="12" t="s">
        <v>72</v>
      </c>
      <c r="C146" s="10"/>
      <c r="D146" s="14"/>
      <c r="E146" s="15"/>
      <c r="F146" s="15">
        <f t="shared" si="26"/>
        <v>0</v>
      </c>
      <c r="G146" s="15"/>
      <c r="H146" s="15"/>
      <c r="I146" s="15">
        <f t="shared" si="24"/>
        <v>0</v>
      </c>
    </row>
    <row r="147" spans="2:9" ht="12.75">
      <c r="B147" s="2" t="s">
        <v>73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24"/>
        <v>0</v>
      </c>
    </row>
    <row r="148" spans="2:9" ht="12.75">
      <c r="B148" s="12" t="s">
        <v>74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24"/>
        <v>0</v>
      </c>
    </row>
    <row r="149" spans="2:9" ht="12.75">
      <c r="B149" s="12" t="s">
        <v>75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24"/>
        <v>0</v>
      </c>
    </row>
    <row r="150" spans="2:9" ht="12.75">
      <c r="B150" s="12" t="s">
        <v>76</v>
      </c>
      <c r="C150" s="10"/>
      <c r="D150" s="14"/>
      <c r="E150" s="15"/>
      <c r="F150" s="15">
        <f>D150+E150</f>
        <v>0</v>
      </c>
      <c r="G150" s="15"/>
      <c r="H150" s="15"/>
      <c r="I150" s="15">
        <f aca="true" t="shared" si="27" ref="I150:I158">F150-G150</f>
        <v>0</v>
      </c>
    </row>
    <row r="151" spans="2:9" ht="12.75">
      <c r="B151" s="2" t="s">
        <v>77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27"/>
        <v>0</v>
      </c>
    </row>
    <row r="152" spans="2:9" ht="12.75">
      <c r="B152" s="12" t="s">
        <v>78</v>
      </c>
      <c r="C152" s="10"/>
      <c r="D152" s="14"/>
      <c r="E152" s="15"/>
      <c r="F152" s="15">
        <f aca="true" t="shared" si="28" ref="F152:F158">D152+E152</f>
        <v>0</v>
      </c>
      <c r="G152" s="15"/>
      <c r="H152" s="15"/>
      <c r="I152" s="15">
        <f t="shared" si="27"/>
        <v>0</v>
      </c>
    </row>
    <row r="153" spans="2:9" ht="12.75">
      <c r="B153" s="12" t="s">
        <v>79</v>
      </c>
      <c r="C153" s="10"/>
      <c r="D153" s="14"/>
      <c r="E153" s="15"/>
      <c r="F153" s="15">
        <f t="shared" si="28"/>
        <v>0</v>
      </c>
      <c r="G153" s="15"/>
      <c r="H153" s="15"/>
      <c r="I153" s="15">
        <f t="shared" si="27"/>
        <v>0</v>
      </c>
    </row>
    <row r="154" spans="2:9" ht="12.75">
      <c r="B154" s="12" t="s">
        <v>80</v>
      </c>
      <c r="C154" s="10"/>
      <c r="D154" s="14"/>
      <c r="E154" s="15"/>
      <c r="F154" s="15">
        <f t="shared" si="28"/>
        <v>0</v>
      </c>
      <c r="G154" s="15"/>
      <c r="H154" s="15"/>
      <c r="I154" s="15">
        <f t="shared" si="27"/>
        <v>0</v>
      </c>
    </row>
    <row r="155" spans="2:9" ht="12.75">
      <c r="B155" s="12" t="s">
        <v>81</v>
      </c>
      <c r="C155" s="10"/>
      <c r="D155" s="14"/>
      <c r="E155" s="15"/>
      <c r="F155" s="15">
        <f t="shared" si="28"/>
        <v>0</v>
      </c>
      <c r="G155" s="15"/>
      <c r="H155" s="15"/>
      <c r="I155" s="15">
        <f t="shared" si="27"/>
        <v>0</v>
      </c>
    </row>
    <row r="156" spans="2:9" ht="12.75">
      <c r="B156" s="12" t="s">
        <v>82</v>
      </c>
      <c r="C156" s="10"/>
      <c r="D156" s="14"/>
      <c r="E156" s="15"/>
      <c r="F156" s="15">
        <f t="shared" si="28"/>
        <v>0</v>
      </c>
      <c r="G156" s="15"/>
      <c r="H156" s="15"/>
      <c r="I156" s="15">
        <f t="shared" si="27"/>
        <v>0</v>
      </c>
    </row>
    <row r="157" spans="2:9" ht="12.75">
      <c r="B157" s="12" t="s">
        <v>83</v>
      </c>
      <c r="C157" s="10"/>
      <c r="D157" s="14"/>
      <c r="E157" s="15"/>
      <c r="F157" s="15">
        <f t="shared" si="28"/>
        <v>0</v>
      </c>
      <c r="G157" s="15"/>
      <c r="H157" s="15"/>
      <c r="I157" s="15">
        <f t="shared" si="27"/>
        <v>0</v>
      </c>
    </row>
    <row r="158" spans="2:9" ht="12.75">
      <c r="B158" s="12" t="s">
        <v>84</v>
      </c>
      <c r="C158" s="10"/>
      <c r="D158" s="14"/>
      <c r="E158" s="15"/>
      <c r="F158" s="15">
        <f t="shared" si="28"/>
        <v>0</v>
      </c>
      <c r="G158" s="15"/>
      <c r="H158" s="15"/>
      <c r="I158" s="15">
        <f t="shared" si="27"/>
        <v>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9" ref="D160:I160">D10+D85</f>
        <v>94585025.75</v>
      </c>
      <c r="E160" s="13">
        <f t="shared" si="29"/>
        <v>2584431.1200000006</v>
      </c>
      <c r="F160" s="13">
        <f t="shared" si="29"/>
        <v>97169456.86999999</v>
      </c>
      <c r="G160" s="13">
        <f t="shared" si="29"/>
        <v>22460289.22</v>
      </c>
      <c r="H160" s="13">
        <f t="shared" si="29"/>
        <v>22460289.22</v>
      </c>
      <c r="I160" s="13">
        <f t="shared" si="29"/>
        <v>74709167.64999999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  <row r="162" ht="6.75" customHeight="1"/>
    <row r="163" spans="2:9" ht="12.75">
      <c r="B163" s="50" t="s">
        <v>88</v>
      </c>
      <c r="C163" s="50"/>
      <c r="D163" s="50"/>
      <c r="E163" s="50"/>
      <c r="F163" s="50"/>
      <c r="G163" s="50"/>
      <c r="H163" s="50"/>
      <c r="I163" s="50"/>
    </row>
    <row r="164" spans="2:9" ht="29.25" customHeight="1">
      <c r="B164" s="50"/>
      <c r="C164" s="50"/>
      <c r="D164" s="50"/>
      <c r="E164" s="50"/>
      <c r="F164" s="50"/>
      <c r="G164" s="50"/>
      <c r="H164" s="50"/>
      <c r="I164" s="50"/>
    </row>
    <row r="165" spans="2:9" ht="6" customHeight="1">
      <c r="B165" s="21"/>
      <c r="C165" s="21"/>
      <c r="D165" s="22"/>
      <c r="E165" s="22"/>
      <c r="F165" s="21"/>
      <c r="G165" s="23"/>
      <c r="H165" s="23"/>
      <c r="I165" s="23"/>
    </row>
    <row r="166" ht="9" customHeight="1"/>
    <row r="167" spans="3:9" ht="12.75">
      <c r="C167" s="31" t="s">
        <v>89</v>
      </c>
      <c r="D167" s="51" t="s">
        <v>90</v>
      </c>
      <c r="E167" s="52"/>
      <c r="F167" s="29"/>
      <c r="G167" s="51" t="s">
        <v>93</v>
      </c>
      <c r="H167" s="52"/>
      <c r="I167" s="52"/>
    </row>
    <row r="168" spans="3:9" ht="12.75">
      <c r="C168" s="32" t="s">
        <v>91</v>
      </c>
      <c r="D168" s="53" t="s">
        <v>92</v>
      </c>
      <c r="E168" s="53"/>
      <c r="F168" s="28"/>
      <c r="G168" s="54" t="s">
        <v>94</v>
      </c>
      <c r="H168" s="55"/>
      <c r="I168" s="55"/>
    </row>
  </sheetData>
  <sheetProtection/>
  <mergeCells count="17">
    <mergeCell ref="B7:C9"/>
    <mergeCell ref="I7:I9"/>
    <mergeCell ref="B2:I2"/>
    <mergeCell ref="B3:I3"/>
    <mergeCell ref="B4:I4"/>
    <mergeCell ref="B5:I5"/>
    <mergeCell ref="B6:I6"/>
    <mergeCell ref="D7:H8"/>
    <mergeCell ref="B163:I164"/>
    <mergeCell ref="D167:E167"/>
    <mergeCell ref="G167:I167"/>
    <mergeCell ref="D168:E168"/>
    <mergeCell ref="G168:I168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9" r:id="rId2"/>
  <rowBreaks count="1" manualBreakCount="1"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8" customWidth="1"/>
    <col min="5" max="5" width="19.140625" style="58" customWidth="1"/>
    <col min="6" max="6" width="13.57421875" style="58" customWidth="1"/>
    <col min="7" max="7" width="13.140625" style="58" customWidth="1"/>
    <col min="8" max="8" width="14.7109375" style="58" customWidth="1"/>
    <col min="9" max="9" width="15.28125" style="58" bestFit="1" customWidth="1"/>
    <col min="10" max="16384" width="11.00390625" style="5" customWidth="1"/>
  </cols>
  <sheetData>
    <row r="1" ht="13.5" thickBot="1"/>
    <row r="2" spans="2:9" ht="12.75">
      <c r="B2" s="35" t="s">
        <v>87</v>
      </c>
      <c r="C2" s="44"/>
      <c r="D2" s="44"/>
      <c r="E2" s="44"/>
      <c r="F2" s="44"/>
      <c r="G2" s="44"/>
      <c r="H2" s="44"/>
      <c r="I2" s="45"/>
    </row>
    <row r="3" spans="2:9" ht="12.75">
      <c r="B3" s="37" t="s">
        <v>0</v>
      </c>
      <c r="C3" s="46"/>
      <c r="D3" s="46"/>
      <c r="E3" s="46"/>
      <c r="F3" s="46"/>
      <c r="G3" s="46"/>
      <c r="H3" s="46"/>
      <c r="I3" s="47"/>
    </row>
    <row r="4" spans="2:9" ht="12.75">
      <c r="B4" s="37" t="s">
        <v>1</v>
      </c>
      <c r="C4" s="46"/>
      <c r="D4" s="46"/>
      <c r="E4" s="46"/>
      <c r="F4" s="46"/>
      <c r="G4" s="46"/>
      <c r="H4" s="46"/>
      <c r="I4" s="47"/>
    </row>
    <row r="5" spans="2:9" ht="12.75">
      <c r="B5" s="37" t="s">
        <v>97</v>
      </c>
      <c r="C5" s="46"/>
      <c r="D5" s="46"/>
      <c r="E5" s="46"/>
      <c r="F5" s="46"/>
      <c r="G5" s="46"/>
      <c r="H5" s="46"/>
      <c r="I5" s="47"/>
    </row>
    <row r="6" spans="2:9" ht="13.5" thickBot="1">
      <c r="B6" s="39" t="s">
        <v>2</v>
      </c>
      <c r="C6" s="48"/>
      <c r="D6" s="48"/>
      <c r="E6" s="48"/>
      <c r="F6" s="48"/>
      <c r="G6" s="48"/>
      <c r="H6" s="48"/>
      <c r="I6" s="49"/>
    </row>
    <row r="7" spans="2:9" ht="15.75" customHeight="1">
      <c r="B7" s="35" t="s">
        <v>3</v>
      </c>
      <c r="C7" s="36"/>
      <c r="D7" s="59" t="s">
        <v>4</v>
      </c>
      <c r="E7" s="60"/>
      <c r="F7" s="60"/>
      <c r="G7" s="60"/>
      <c r="H7" s="61"/>
      <c r="I7" s="62" t="s">
        <v>5</v>
      </c>
    </row>
    <row r="8" spans="2:9" ht="15" customHeight="1" thickBot="1">
      <c r="B8" s="37"/>
      <c r="C8" s="38"/>
      <c r="D8" s="63"/>
      <c r="E8" s="64"/>
      <c r="F8" s="64"/>
      <c r="G8" s="64"/>
      <c r="H8" s="65"/>
      <c r="I8" s="66"/>
    </row>
    <row r="9" spans="2:9" ht="26.25" thickBot="1">
      <c r="B9" s="39"/>
      <c r="C9" s="40"/>
      <c r="D9" s="67" t="s">
        <v>6</v>
      </c>
      <c r="E9" s="68" t="s">
        <v>7</v>
      </c>
      <c r="F9" s="67" t="s">
        <v>8</v>
      </c>
      <c r="G9" s="67" t="s">
        <v>9</v>
      </c>
      <c r="H9" s="67" t="s">
        <v>10</v>
      </c>
      <c r="I9" s="69"/>
    </row>
    <row r="10" spans="2:9" ht="12.75">
      <c r="B10" s="6" t="s">
        <v>11</v>
      </c>
      <c r="C10" s="7"/>
      <c r="D10" s="70">
        <f>D11+D19+D29+D39+D49+D59+D72+D76+D63</f>
        <v>56118255.75</v>
      </c>
      <c r="E10" s="70">
        <f>E11+E19+E29+E39+E49+E59+E72+E76+E63</f>
        <v>-1252803.209999999</v>
      </c>
      <c r="F10" s="70">
        <f>F11+F19+F29+F39+F49+F59+F72+F76+F63</f>
        <v>54865452.53999999</v>
      </c>
      <c r="G10" s="70">
        <f>G11+G19+G29+G39+G49+G59+G72+G76+G63</f>
        <v>17029109.79</v>
      </c>
      <c r="H10" s="70">
        <f>H11+H19+H29+H39+H49+H59+H72+H76+H63</f>
        <v>17029109.79</v>
      </c>
      <c r="I10" s="70">
        <f>I11+I19+I29+I39+I49+I59+I72+I76+I63</f>
        <v>37836342.75</v>
      </c>
    </row>
    <row r="11" spans="2:9" ht="12.75">
      <c r="B11" s="2" t="s">
        <v>12</v>
      </c>
      <c r="C11" s="8"/>
      <c r="D11" s="71">
        <f>SUM(D12:D18)</f>
        <v>30067892</v>
      </c>
      <c r="E11" s="71">
        <f>SUM(E12:E18)</f>
        <v>-5517210.63</v>
      </c>
      <c r="F11" s="71">
        <f>SUM(F12:F18)</f>
        <v>24550681.37</v>
      </c>
      <c r="G11" s="71">
        <f>SUM(G12:G18)</f>
        <v>7703527.600000001</v>
      </c>
      <c r="H11" s="71">
        <f>SUM(H12:H18)</f>
        <v>7703527.600000001</v>
      </c>
      <c r="I11" s="71">
        <f>SUM(I12:I18)</f>
        <v>16847153.77</v>
      </c>
    </row>
    <row r="12" spans="2:9" ht="12.75">
      <c r="B12" s="12" t="s">
        <v>13</v>
      </c>
      <c r="C12" s="10"/>
      <c r="D12" s="71">
        <v>17440000</v>
      </c>
      <c r="E12" s="72">
        <v>-2010576</v>
      </c>
      <c r="F12" s="72">
        <f>D12+E12</f>
        <v>15429424</v>
      </c>
      <c r="G12" s="72">
        <v>6384737</v>
      </c>
      <c r="H12" s="72">
        <v>6384737</v>
      </c>
      <c r="I12" s="72">
        <f>F12-G12</f>
        <v>9044687</v>
      </c>
    </row>
    <row r="13" spans="2:9" ht="12.75">
      <c r="B13" s="12" t="s">
        <v>14</v>
      </c>
      <c r="C13" s="10"/>
      <c r="D13" s="71">
        <v>1150000</v>
      </c>
      <c r="E13" s="72">
        <v>596658.37</v>
      </c>
      <c r="F13" s="72">
        <f>D13+E13</f>
        <v>1746658.37</v>
      </c>
      <c r="G13" s="72">
        <v>901053.62</v>
      </c>
      <c r="H13" s="72">
        <v>901053.62</v>
      </c>
      <c r="I13" s="72">
        <f>F13-G13</f>
        <v>845604.7500000001</v>
      </c>
    </row>
    <row r="14" spans="2:9" ht="12.75">
      <c r="B14" s="12" t="s">
        <v>15</v>
      </c>
      <c r="C14" s="10"/>
      <c r="D14" s="71">
        <v>5117892</v>
      </c>
      <c r="E14" s="72">
        <v>727537</v>
      </c>
      <c r="F14" s="72">
        <f>D14+E14</f>
        <v>5845429</v>
      </c>
      <c r="G14" s="72">
        <v>188653</v>
      </c>
      <c r="H14" s="72">
        <v>188653</v>
      </c>
      <c r="I14" s="72">
        <f>F14-G14</f>
        <v>5656776</v>
      </c>
    </row>
    <row r="15" spans="2:9" ht="12.75">
      <c r="B15" s="12" t="s">
        <v>16</v>
      </c>
      <c r="C15" s="10"/>
      <c r="D15" s="71"/>
      <c r="E15" s="72"/>
      <c r="F15" s="72">
        <f>D15+E15</f>
        <v>0</v>
      </c>
      <c r="G15" s="72"/>
      <c r="H15" s="72"/>
      <c r="I15" s="72">
        <f>F15-G15</f>
        <v>0</v>
      </c>
    </row>
    <row r="16" spans="2:9" ht="12.75">
      <c r="B16" s="12" t="s">
        <v>17</v>
      </c>
      <c r="C16" s="10"/>
      <c r="D16" s="71">
        <v>6360000</v>
      </c>
      <c r="E16" s="72">
        <v>-4830830</v>
      </c>
      <c r="F16" s="72">
        <f>D16+E16</f>
        <v>1529170</v>
      </c>
      <c r="G16" s="72">
        <v>229083.98</v>
      </c>
      <c r="H16" s="72">
        <v>229083.98</v>
      </c>
      <c r="I16" s="72">
        <f>F16-G16</f>
        <v>1300086.02</v>
      </c>
    </row>
    <row r="17" spans="2:9" ht="12.75">
      <c r="B17" s="12" t="s">
        <v>18</v>
      </c>
      <c r="C17" s="10"/>
      <c r="D17" s="71"/>
      <c r="E17" s="72"/>
      <c r="F17" s="72">
        <f>D17+E17</f>
        <v>0</v>
      </c>
      <c r="G17" s="72"/>
      <c r="H17" s="72"/>
      <c r="I17" s="72">
        <f>F17-G17</f>
        <v>0</v>
      </c>
    </row>
    <row r="18" spans="2:9" ht="12.75">
      <c r="B18" s="12" t="s">
        <v>19</v>
      </c>
      <c r="C18" s="10"/>
      <c r="D18" s="71"/>
      <c r="E18" s="72"/>
      <c r="F18" s="72">
        <f>D18+E18</f>
        <v>0</v>
      </c>
      <c r="G18" s="72"/>
      <c r="H18" s="72"/>
      <c r="I18" s="72">
        <f>F18-G18</f>
        <v>0</v>
      </c>
    </row>
    <row r="19" spans="2:9" ht="12.75">
      <c r="B19" s="2" t="s">
        <v>20</v>
      </c>
      <c r="C19" s="8"/>
      <c r="D19" s="71">
        <f>SUM(D20:D28)</f>
        <v>2275000</v>
      </c>
      <c r="E19" s="71">
        <f>SUM(E20:E28)</f>
        <v>3827032.74</v>
      </c>
      <c r="F19" s="71">
        <f>SUM(F20:F28)</f>
        <v>6102032.739999999</v>
      </c>
      <c r="G19" s="71">
        <f>SUM(G20:G28)</f>
        <v>2676764.6900000004</v>
      </c>
      <c r="H19" s="71">
        <f>SUM(H20:H28)</f>
        <v>2676764.6900000004</v>
      </c>
      <c r="I19" s="71">
        <f>SUM(I20:I28)</f>
        <v>3425268.05</v>
      </c>
    </row>
    <row r="20" spans="2:9" ht="12.75">
      <c r="B20" s="12" t="s">
        <v>21</v>
      </c>
      <c r="C20" s="10"/>
      <c r="D20" s="71">
        <v>1355000</v>
      </c>
      <c r="E20" s="72">
        <v>251820.23</v>
      </c>
      <c r="F20" s="71">
        <f>D20+E20</f>
        <v>1606820.23</v>
      </c>
      <c r="G20" s="72">
        <v>514539.63</v>
      </c>
      <c r="H20" s="72">
        <v>514539.63</v>
      </c>
      <c r="I20" s="72">
        <f>F20-G20</f>
        <v>1092280.6</v>
      </c>
    </row>
    <row r="21" spans="2:9" ht="12.75">
      <c r="B21" s="12" t="s">
        <v>22</v>
      </c>
      <c r="C21" s="10"/>
      <c r="D21" s="71">
        <v>30000</v>
      </c>
      <c r="E21" s="72">
        <v>-10000</v>
      </c>
      <c r="F21" s="71">
        <f>D21+E21</f>
        <v>20000</v>
      </c>
      <c r="G21" s="72">
        <v>48480.98</v>
      </c>
      <c r="H21" s="72">
        <v>48480.98</v>
      </c>
      <c r="I21" s="72">
        <f>F21-G21</f>
        <v>-28480.980000000003</v>
      </c>
    </row>
    <row r="22" spans="2:9" ht="12.75">
      <c r="B22" s="12" t="s">
        <v>23</v>
      </c>
      <c r="C22" s="10"/>
      <c r="D22" s="71"/>
      <c r="E22" s="72"/>
      <c r="F22" s="71">
        <f>D22+E22</f>
        <v>0</v>
      </c>
      <c r="G22" s="72"/>
      <c r="H22" s="72"/>
      <c r="I22" s="72">
        <f>F22-G22</f>
        <v>0</v>
      </c>
    </row>
    <row r="23" spans="2:9" ht="12.75">
      <c r="B23" s="12" t="s">
        <v>24</v>
      </c>
      <c r="C23" s="10"/>
      <c r="D23" s="71">
        <v>360000</v>
      </c>
      <c r="E23" s="72">
        <v>3125555.63</v>
      </c>
      <c r="F23" s="71">
        <f>D23+E23</f>
        <v>3485555.63</v>
      </c>
      <c r="G23" s="72">
        <v>1742149.84</v>
      </c>
      <c r="H23" s="72">
        <v>1742149.84</v>
      </c>
      <c r="I23" s="72">
        <f>F23-G23</f>
        <v>1743405.7899999998</v>
      </c>
    </row>
    <row r="24" spans="2:9" ht="12.75">
      <c r="B24" s="12" t="s">
        <v>25</v>
      </c>
      <c r="C24" s="10"/>
      <c r="D24" s="71">
        <v>50000</v>
      </c>
      <c r="E24" s="72">
        <v>101503.37</v>
      </c>
      <c r="F24" s="71">
        <f>D24+E24</f>
        <v>151503.37</v>
      </c>
      <c r="G24" s="72">
        <v>23065.18</v>
      </c>
      <c r="H24" s="72">
        <v>23065.18</v>
      </c>
      <c r="I24" s="72">
        <f>F24-G24</f>
        <v>128438.19</v>
      </c>
    </row>
    <row r="25" spans="2:9" ht="12.75">
      <c r="B25" s="12" t="s">
        <v>26</v>
      </c>
      <c r="C25" s="10"/>
      <c r="D25" s="71">
        <v>0</v>
      </c>
      <c r="E25" s="72">
        <v>100000</v>
      </c>
      <c r="F25" s="71">
        <f>D25+E25</f>
        <v>100000</v>
      </c>
      <c r="G25" s="72">
        <v>0</v>
      </c>
      <c r="H25" s="72">
        <v>0</v>
      </c>
      <c r="I25" s="72">
        <f>F25-G25</f>
        <v>100000</v>
      </c>
    </row>
    <row r="26" spans="2:9" ht="12.75">
      <c r="B26" s="12" t="s">
        <v>27</v>
      </c>
      <c r="C26" s="10"/>
      <c r="D26" s="71">
        <v>10000</v>
      </c>
      <c r="E26" s="72">
        <v>111385</v>
      </c>
      <c r="F26" s="71">
        <f>D26+E26</f>
        <v>121385</v>
      </c>
      <c r="G26" s="72">
        <v>70378.08</v>
      </c>
      <c r="H26" s="72">
        <v>70378.08</v>
      </c>
      <c r="I26" s="72">
        <f>F26-G26</f>
        <v>51006.92</v>
      </c>
    </row>
    <row r="27" spans="2:9" ht="12.75">
      <c r="B27" s="12" t="s">
        <v>28</v>
      </c>
      <c r="C27" s="10"/>
      <c r="D27" s="71">
        <v>20000</v>
      </c>
      <c r="E27" s="72">
        <v>0</v>
      </c>
      <c r="F27" s="71">
        <f>D27+E27</f>
        <v>20000</v>
      </c>
      <c r="G27" s="72">
        <v>5249.93</v>
      </c>
      <c r="H27" s="72">
        <v>5249.93</v>
      </c>
      <c r="I27" s="72">
        <f>F27-G27</f>
        <v>14750.07</v>
      </c>
    </row>
    <row r="28" spans="2:9" ht="12.75">
      <c r="B28" s="12" t="s">
        <v>29</v>
      </c>
      <c r="C28" s="10"/>
      <c r="D28" s="71">
        <v>450000</v>
      </c>
      <c r="E28" s="72">
        <v>146768.51</v>
      </c>
      <c r="F28" s="71">
        <f>D28+E28</f>
        <v>596768.51</v>
      </c>
      <c r="G28" s="72">
        <v>272901.05</v>
      </c>
      <c r="H28" s="72">
        <v>272901.05</v>
      </c>
      <c r="I28" s="72">
        <f>F28-G28</f>
        <v>323867.46</v>
      </c>
    </row>
    <row r="29" spans="2:9" ht="12.75">
      <c r="B29" s="2" t="s">
        <v>30</v>
      </c>
      <c r="C29" s="8"/>
      <c r="D29" s="71">
        <f>SUM(D30:D38)</f>
        <v>4535000</v>
      </c>
      <c r="E29" s="71">
        <f>SUM(E30:E38)</f>
        <v>3022463.12</v>
      </c>
      <c r="F29" s="71">
        <f>SUM(F30:F38)</f>
        <v>7557463.12</v>
      </c>
      <c r="G29" s="71">
        <f>SUM(G30:G38)</f>
        <v>2874112.85</v>
      </c>
      <c r="H29" s="71">
        <f>SUM(H30:H38)</f>
        <v>2874112.85</v>
      </c>
      <c r="I29" s="71">
        <f>SUM(I30:I38)</f>
        <v>4683350.27</v>
      </c>
    </row>
    <row r="30" spans="2:9" ht="12.75">
      <c r="B30" s="12" t="s">
        <v>31</v>
      </c>
      <c r="C30" s="10"/>
      <c r="D30" s="71">
        <v>60000</v>
      </c>
      <c r="E30" s="72">
        <v>141555</v>
      </c>
      <c r="F30" s="71">
        <f>D30+E30</f>
        <v>201555</v>
      </c>
      <c r="G30" s="72">
        <v>16569</v>
      </c>
      <c r="H30" s="72">
        <v>16569</v>
      </c>
      <c r="I30" s="72">
        <f>F30-G30</f>
        <v>184986</v>
      </c>
    </row>
    <row r="31" spans="2:9" ht="12.75">
      <c r="B31" s="12" t="s">
        <v>32</v>
      </c>
      <c r="C31" s="10"/>
      <c r="D31" s="71">
        <v>300000</v>
      </c>
      <c r="E31" s="72">
        <v>869600.24</v>
      </c>
      <c r="F31" s="71">
        <f>D31+E31</f>
        <v>1169600.24</v>
      </c>
      <c r="G31" s="72">
        <v>643938.04</v>
      </c>
      <c r="H31" s="72">
        <v>643938.04</v>
      </c>
      <c r="I31" s="72">
        <f>F31-G31</f>
        <v>525662.2</v>
      </c>
    </row>
    <row r="32" spans="2:9" ht="12.75">
      <c r="B32" s="12" t="s">
        <v>33</v>
      </c>
      <c r="C32" s="10"/>
      <c r="D32" s="71">
        <v>150000</v>
      </c>
      <c r="E32" s="72">
        <v>50000</v>
      </c>
      <c r="F32" s="71">
        <f>D32+E32</f>
        <v>200000</v>
      </c>
      <c r="G32" s="72">
        <v>70960</v>
      </c>
      <c r="H32" s="72">
        <v>70960</v>
      </c>
      <c r="I32" s="72">
        <f>F32-G32</f>
        <v>129040</v>
      </c>
    </row>
    <row r="33" spans="2:9" ht="12.75">
      <c r="B33" s="12" t="s">
        <v>34</v>
      </c>
      <c r="C33" s="10"/>
      <c r="D33" s="71">
        <v>10000</v>
      </c>
      <c r="E33" s="72">
        <v>21044</v>
      </c>
      <c r="F33" s="71">
        <f>D33+E33</f>
        <v>31044</v>
      </c>
      <c r="G33" s="72">
        <v>0</v>
      </c>
      <c r="H33" s="72">
        <v>0</v>
      </c>
      <c r="I33" s="72">
        <f>F33-G33</f>
        <v>31044</v>
      </c>
    </row>
    <row r="34" spans="2:9" ht="12.75">
      <c r="B34" s="12" t="s">
        <v>35</v>
      </c>
      <c r="C34" s="10"/>
      <c r="D34" s="71">
        <v>2050000</v>
      </c>
      <c r="E34" s="72">
        <v>130000</v>
      </c>
      <c r="F34" s="71">
        <f>D34+E34</f>
        <v>2180000</v>
      </c>
      <c r="G34" s="72">
        <v>449565.81</v>
      </c>
      <c r="H34" s="72">
        <v>449565.81</v>
      </c>
      <c r="I34" s="72">
        <f>F34-G34</f>
        <v>1730434.19</v>
      </c>
    </row>
    <row r="35" spans="2:9" ht="12.75">
      <c r="B35" s="12" t="s">
        <v>36</v>
      </c>
      <c r="C35" s="10"/>
      <c r="D35" s="71">
        <v>190000</v>
      </c>
      <c r="E35" s="72">
        <v>22000</v>
      </c>
      <c r="F35" s="71">
        <f>D35+E35</f>
        <v>212000</v>
      </c>
      <c r="G35" s="72">
        <v>100729.76</v>
      </c>
      <c r="H35" s="72">
        <v>100729.76</v>
      </c>
      <c r="I35" s="72">
        <f>F35-G35</f>
        <v>111270.24</v>
      </c>
    </row>
    <row r="36" spans="2:9" ht="12.75">
      <c r="B36" s="12" t="s">
        <v>37</v>
      </c>
      <c r="C36" s="10"/>
      <c r="D36" s="71">
        <v>225000</v>
      </c>
      <c r="E36" s="72">
        <v>-75000</v>
      </c>
      <c r="F36" s="71">
        <f>D36+E36</f>
        <v>150000</v>
      </c>
      <c r="G36" s="72">
        <v>0</v>
      </c>
      <c r="H36" s="72">
        <v>0</v>
      </c>
      <c r="I36" s="72">
        <f>F36-G36</f>
        <v>150000</v>
      </c>
    </row>
    <row r="37" spans="2:9" ht="12.75">
      <c r="B37" s="12" t="s">
        <v>38</v>
      </c>
      <c r="C37" s="10"/>
      <c r="D37" s="71">
        <v>350000</v>
      </c>
      <c r="E37" s="72">
        <v>-23702.4</v>
      </c>
      <c r="F37" s="71">
        <f>D37+E37</f>
        <v>326297.6</v>
      </c>
      <c r="G37" s="72">
        <v>307732.34</v>
      </c>
      <c r="H37" s="72">
        <v>307732.34</v>
      </c>
      <c r="I37" s="72">
        <f>F37-G37</f>
        <v>18565.25999999995</v>
      </c>
    </row>
    <row r="38" spans="2:9" ht="12.75">
      <c r="B38" s="12" t="s">
        <v>39</v>
      </c>
      <c r="C38" s="10"/>
      <c r="D38" s="71">
        <v>1200000</v>
      </c>
      <c r="E38" s="72">
        <v>1886966.28</v>
      </c>
      <c r="F38" s="71">
        <f>D38+E38</f>
        <v>3086966.2800000003</v>
      </c>
      <c r="G38" s="72">
        <v>1284617.9</v>
      </c>
      <c r="H38" s="72">
        <v>1284617.9</v>
      </c>
      <c r="I38" s="72">
        <f>F38-G38</f>
        <v>1802348.3800000004</v>
      </c>
    </row>
    <row r="39" spans="2:9" ht="25.5" customHeight="1">
      <c r="B39" s="56" t="s">
        <v>40</v>
      </c>
      <c r="C39" s="57"/>
      <c r="D39" s="71">
        <f>SUM(D40:D48)</f>
        <v>3535000</v>
      </c>
      <c r="E39" s="71">
        <f>SUM(E40:E48)</f>
        <v>3352320.54</v>
      </c>
      <c r="F39" s="71">
        <f>SUM(F40:F48)</f>
        <v>6887320.54</v>
      </c>
      <c r="G39" s="71">
        <f>SUM(G40:G48)</f>
        <v>3499649.66</v>
      </c>
      <c r="H39" s="71">
        <f>SUM(H40:H48)</f>
        <v>3499649.66</v>
      </c>
      <c r="I39" s="71">
        <f>SUM(I40:I48)</f>
        <v>3387670.88</v>
      </c>
    </row>
    <row r="40" spans="2:9" ht="12.75">
      <c r="B40" s="12" t="s">
        <v>41</v>
      </c>
      <c r="C40" s="10"/>
      <c r="D40" s="71">
        <v>600000</v>
      </c>
      <c r="E40" s="72">
        <v>57000</v>
      </c>
      <c r="F40" s="71">
        <f>D40+E40</f>
        <v>657000</v>
      </c>
      <c r="G40" s="72">
        <v>277780</v>
      </c>
      <c r="H40" s="72">
        <v>277780</v>
      </c>
      <c r="I40" s="72">
        <f>F40-G40</f>
        <v>379220</v>
      </c>
    </row>
    <row r="41" spans="2:9" ht="12.75">
      <c r="B41" s="12" t="s">
        <v>42</v>
      </c>
      <c r="C41" s="10"/>
      <c r="D41" s="71"/>
      <c r="E41" s="72"/>
      <c r="F41" s="71">
        <f>D41+E41</f>
        <v>0</v>
      </c>
      <c r="G41" s="72"/>
      <c r="H41" s="72"/>
      <c r="I41" s="72">
        <f>F41-G41</f>
        <v>0</v>
      </c>
    </row>
    <row r="42" spans="2:9" ht="12.75">
      <c r="B42" s="12" t="s">
        <v>43</v>
      </c>
      <c r="C42" s="10"/>
      <c r="D42" s="71">
        <v>0</v>
      </c>
      <c r="E42" s="72">
        <v>1110591</v>
      </c>
      <c r="F42" s="71">
        <f>D42+E42</f>
        <v>1110591</v>
      </c>
      <c r="G42" s="72">
        <v>1110591</v>
      </c>
      <c r="H42" s="72">
        <v>1110591</v>
      </c>
      <c r="I42" s="72">
        <f>F42-G42</f>
        <v>0</v>
      </c>
    </row>
    <row r="43" spans="2:9" ht="12.75">
      <c r="B43" s="12" t="s">
        <v>44</v>
      </c>
      <c r="C43" s="10"/>
      <c r="D43" s="71">
        <v>2530000</v>
      </c>
      <c r="E43" s="72">
        <v>16497.54</v>
      </c>
      <c r="F43" s="71">
        <f>D43+E43</f>
        <v>2546497.54</v>
      </c>
      <c r="G43" s="72">
        <v>835018.66</v>
      </c>
      <c r="H43" s="72">
        <v>835018.66</v>
      </c>
      <c r="I43" s="72">
        <f>F43-G43</f>
        <v>1711478.88</v>
      </c>
    </row>
    <row r="44" spans="2:9" ht="12.75">
      <c r="B44" s="12" t="s">
        <v>45</v>
      </c>
      <c r="C44" s="10"/>
      <c r="D44" s="71">
        <v>0</v>
      </c>
      <c r="E44" s="72">
        <v>2573232</v>
      </c>
      <c r="F44" s="71">
        <f>D44+E44</f>
        <v>2573232</v>
      </c>
      <c r="G44" s="72">
        <v>1276260</v>
      </c>
      <c r="H44" s="72">
        <v>1276260</v>
      </c>
      <c r="I44" s="72">
        <f>F44-G44</f>
        <v>1296972</v>
      </c>
    </row>
    <row r="45" spans="2:9" ht="12.75">
      <c r="B45" s="12" t="s">
        <v>46</v>
      </c>
      <c r="C45" s="10"/>
      <c r="D45" s="71"/>
      <c r="E45" s="72"/>
      <c r="F45" s="71">
        <f>D45+E45</f>
        <v>0</v>
      </c>
      <c r="G45" s="72"/>
      <c r="H45" s="72"/>
      <c r="I45" s="72">
        <f>F45-G45</f>
        <v>0</v>
      </c>
    </row>
    <row r="46" spans="2:9" ht="12.75">
      <c r="B46" s="12" t="s">
        <v>47</v>
      </c>
      <c r="C46" s="10"/>
      <c r="D46" s="71"/>
      <c r="E46" s="72"/>
      <c r="F46" s="71">
        <f>D46+E46</f>
        <v>0</v>
      </c>
      <c r="G46" s="72"/>
      <c r="H46" s="72"/>
      <c r="I46" s="72">
        <f>F46-G46</f>
        <v>0</v>
      </c>
    </row>
    <row r="47" spans="2:9" ht="12.75">
      <c r="B47" s="12" t="s">
        <v>48</v>
      </c>
      <c r="C47" s="10"/>
      <c r="D47" s="71">
        <v>405000</v>
      </c>
      <c r="E47" s="72">
        <v>-405000</v>
      </c>
      <c r="F47" s="71">
        <f>D47+E47</f>
        <v>0</v>
      </c>
      <c r="G47" s="72">
        <v>0</v>
      </c>
      <c r="H47" s="72">
        <v>0</v>
      </c>
      <c r="I47" s="72">
        <f>F47-G47</f>
        <v>0</v>
      </c>
    </row>
    <row r="48" spans="2:9" ht="12.75">
      <c r="B48" s="12" t="s">
        <v>49</v>
      </c>
      <c r="C48" s="10"/>
      <c r="D48" s="71"/>
      <c r="E48" s="72"/>
      <c r="F48" s="71">
        <f>D48+E48</f>
        <v>0</v>
      </c>
      <c r="G48" s="72"/>
      <c r="H48" s="72"/>
      <c r="I48" s="72">
        <f>F48-G48</f>
        <v>0</v>
      </c>
    </row>
    <row r="49" spans="2:9" ht="12.75">
      <c r="B49" s="56" t="s">
        <v>50</v>
      </c>
      <c r="C49" s="57"/>
      <c r="D49" s="71">
        <f>SUM(D50:D58)</f>
        <v>380000</v>
      </c>
      <c r="E49" s="71">
        <f>SUM(E50:E58)</f>
        <v>117399.98000000001</v>
      </c>
      <c r="F49" s="71">
        <f>SUM(F50:F58)</f>
        <v>497399.98</v>
      </c>
      <c r="G49" s="71">
        <f>SUM(G50:G58)</f>
        <v>275054.99</v>
      </c>
      <c r="H49" s="71">
        <f>SUM(H50:H58)</f>
        <v>275054.99</v>
      </c>
      <c r="I49" s="71">
        <f>SUM(I50:I58)</f>
        <v>222344.99</v>
      </c>
    </row>
    <row r="50" spans="2:9" ht="12.75">
      <c r="B50" s="12" t="s">
        <v>51</v>
      </c>
      <c r="C50" s="10"/>
      <c r="D50" s="71">
        <v>150000</v>
      </c>
      <c r="E50" s="72">
        <v>-47181.16</v>
      </c>
      <c r="F50" s="71">
        <f>D50+E50</f>
        <v>102818.84</v>
      </c>
      <c r="G50" s="72">
        <v>10438.84</v>
      </c>
      <c r="H50" s="72">
        <v>10438.84</v>
      </c>
      <c r="I50" s="72">
        <f>F50-G50</f>
        <v>92380</v>
      </c>
    </row>
    <row r="51" spans="2:9" ht="12.75">
      <c r="B51" s="12" t="s">
        <v>52</v>
      </c>
      <c r="C51" s="10"/>
      <c r="D51" s="71">
        <v>50000</v>
      </c>
      <c r="E51" s="72">
        <v>-2380</v>
      </c>
      <c r="F51" s="71">
        <f>D51+E51</f>
        <v>47620</v>
      </c>
      <c r="G51" s="72">
        <v>0</v>
      </c>
      <c r="H51" s="72">
        <v>0</v>
      </c>
      <c r="I51" s="72">
        <f>F51-G51</f>
        <v>47620</v>
      </c>
    </row>
    <row r="52" spans="2:9" ht="12.75">
      <c r="B52" s="12" t="s">
        <v>53</v>
      </c>
      <c r="C52" s="10"/>
      <c r="D52" s="71">
        <v>30000</v>
      </c>
      <c r="E52" s="72">
        <v>60000</v>
      </c>
      <c r="F52" s="71">
        <f>D52+E52</f>
        <v>90000</v>
      </c>
      <c r="G52" s="72">
        <v>51280</v>
      </c>
      <c r="H52" s="72">
        <v>51280</v>
      </c>
      <c r="I52" s="72">
        <f>F52-G52</f>
        <v>38720</v>
      </c>
    </row>
    <row r="53" spans="2:9" ht="12.75">
      <c r="B53" s="12" t="s">
        <v>54</v>
      </c>
      <c r="C53" s="10"/>
      <c r="D53" s="71">
        <v>0</v>
      </c>
      <c r="E53" s="72">
        <v>181961.14</v>
      </c>
      <c r="F53" s="71">
        <f>D53+E53</f>
        <v>181961.14</v>
      </c>
      <c r="G53" s="72">
        <v>181961.14</v>
      </c>
      <c r="H53" s="72">
        <v>181961.14</v>
      </c>
      <c r="I53" s="72">
        <f>F53-G53</f>
        <v>0</v>
      </c>
    </row>
    <row r="54" spans="2:9" ht="12.75">
      <c r="B54" s="12" t="s">
        <v>55</v>
      </c>
      <c r="C54" s="10"/>
      <c r="D54" s="71"/>
      <c r="E54" s="72"/>
      <c r="F54" s="71">
        <f>D54+E54</f>
        <v>0</v>
      </c>
      <c r="G54" s="72"/>
      <c r="H54" s="72"/>
      <c r="I54" s="72">
        <f>F54-G54</f>
        <v>0</v>
      </c>
    </row>
    <row r="55" spans="2:9" ht="12.75">
      <c r="B55" s="12" t="s">
        <v>56</v>
      </c>
      <c r="C55" s="10"/>
      <c r="D55" s="71">
        <v>150000</v>
      </c>
      <c r="E55" s="72">
        <v>-75000</v>
      </c>
      <c r="F55" s="71">
        <f>D55+E55</f>
        <v>75000</v>
      </c>
      <c r="G55" s="72">
        <v>31375.01</v>
      </c>
      <c r="H55" s="72">
        <v>31375.01</v>
      </c>
      <c r="I55" s="72">
        <f>F55-G55</f>
        <v>43624.990000000005</v>
      </c>
    </row>
    <row r="56" spans="2:9" ht="12.75">
      <c r="B56" s="12" t="s">
        <v>57</v>
      </c>
      <c r="C56" s="10"/>
      <c r="D56" s="71"/>
      <c r="E56" s="72"/>
      <c r="F56" s="71">
        <f>D56+E56</f>
        <v>0</v>
      </c>
      <c r="G56" s="72"/>
      <c r="H56" s="72"/>
      <c r="I56" s="72">
        <f>F56-G56</f>
        <v>0</v>
      </c>
    </row>
    <row r="57" spans="2:9" ht="12.75">
      <c r="B57" s="12" t="s">
        <v>58</v>
      </c>
      <c r="C57" s="10"/>
      <c r="D57" s="71"/>
      <c r="E57" s="72"/>
      <c r="F57" s="71">
        <f>D57+E57</f>
        <v>0</v>
      </c>
      <c r="G57" s="72"/>
      <c r="H57" s="72"/>
      <c r="I57" s="72">
        <f>F57-G57</f>
        <v>0</v>
      </c>
    </row>
    <row r="58" spans="2:9" ht="12.75">
      <c r="B58" s="12" t="s">
        <v>59</v>
      </c>
      <c r="C58" s="10"/>
      <c r="D58" s="71"/>
      <c r="E58" s="72"/>
      <c r="F58" s="71">
        <f>D58+E58</f>
        <v>0</v>
      </c>
      <c r="G58" s="72"/>
      <c r="H58" s="72"/>
      <c r="I58" s="72">
        <f>F58-G58</f>
        <v>0</v>
      </c>
    </row>
    <row r="59" spans="2:9" ht="12.75">
      <c r="B59" s="2" t="s">
        <v>60</v>
      </c>
      <c r="C59" s="8"/>
      <c r="D59" s="71">
        <f>SUM(D60:D62)</f>
        <v>15325363.75</v>
      </c>
      <c r="E59" s="71">
        <f>SUM(E60:E62)</f>
        <v>-6054808.96</v>
      </c>
      <c r="F59" s="71">
        <f>SUM(F60:F62)</f>
        <v>9270554.79</v>
      </c>
      <c r="G59" s="71">
        <f>SUM(G60:G62)</f>
        <v>0</v>
      </c>
      <c r="H59" s="71">
        <f>SUM(H60:H62)</f>
        <v>0</v>
      </c>
      <c r="I59" s="72">
        <f>F59-G59</f>
        <v>9270554.79</v>
      </c>
    </row>
    <row r="60" spans="2:9" ht="12.75">
      <c r="B60" s="12" t="s">
        <v>61</v>
      </c>
      <c r="C60" s="10"/>
      <c r="D60" s="71">
        <v>13713831.75</v>
      </c>
      <c r="E60" s="72">
        <v>-4443276.96</v>
      </c>
      <c r="F60" s="71">
        <f>D60+E60</f>
        <v>9270554.79</v>
      </c>
      <c r="G60" s="72">
        <v>0</v>
      </c>
      <c r="H60" s="72">
        <v>0</v>
      </c>
      <c r="I60" s="72">
        <f>F60-G60</f>
        <v>9270554.79</v>
      </c>
    </row>
    <row r="61" spans="2:9" ht="12.75">
      <c r="B61" s="12" t="s">
        <v>62</v>
      </c>
      <c r="C61" s="10"/>
      <c r="D61" s="71">
        <v>1611532</v>
      </c>
      <c r="E61" s="72">
        <v>-1611532</v>
      </c>
      <c r="F61" s="71">
        <f>D61+E61</f>
        <v>0</v>
      </c>
      <c r="G61" s="72">
        <v>0</v>
      </c>
      <c r="H61" s="72">
        <v>0</v>
      </c>
      <c r="I61" s="72">
        <f>F61-G61</f>
        <v>0</v>
      </c>
    </row>
    <row r="62" spans="2:9" ht="12.75">
      <c r="B62" s="12" t="s">
        <v>63</v>
      </c>
      <c r="C62" s="10"/>
      <c r="D62" s="71"/>
      <c r="E62" s="72"/>
      <c r="F62" s="71">
        <f>D62+E62</f>
        <v>0</v>
      </c>
      <c r="G62" s="72"/>
      <c r="H62" s="72"/>
      <c r="I62" s="72">
        <f>F62-G62</f>
        <v>0</v>
      </c>
    </row>
    <row r="63" spans="2:9" ht="12.75">
      <c r="B63" s="56" t="s">
        <v>64</v>
      </c>
      <c r="C63" s="57"/>
      <c r="D63" s="71">
        <f>SUM(D64:D71)</f>
        <v>0</v>
      </c>
      <c r="E63" s="71">
        <f>SUM(E64:E71)</f>
        <v>0</v>
      </c>
      <c r="F63" s="71">
        <f>F64+F65+F66+F67+F68+F70+F71</f>
        <v>0</v>
      </c>
      <c r="G63" s="71">
        <f>SUM(G64:G71)</f>
        <v>0</v>
      </c>
      <c r="H63" s="71">
        <f>SUM(H64:H71)</f>
        <v>0</v>
      </c>
      <c r="I63" s="72">
        <f>F63-G63</f>
        <v>0</v>
      </c>
    </row>
    <row r="64" spans="2:9" ht="12.75">
      <c r="B64" s="12" t="s">
        <v>65</v>
      </c>
      <c r="C64" s="10"/>
      <c r="D64" s="71"/>
      <c r="E64" s="72"/>
      <c r="F64" s="71">
        <f>D64+E64</f>
        <v>0</v>
      </c>
      <c r="G64" s="72"/>
      <c r="H64" s="72"/>
      <c r="I64" s="72">
        <f>F64-G64</f>
        <v>0</v>
      </c>
    </row>
    <row r="65" spans="2:9" ht="12.75">
      <c r="B65" s="12" t="s">
        <v>66</v>
      </c>
      <c r="C65" s="10"/>
      <c r="D65" s="71"/>
      <c r="E65" s="72"/>
      <c r="F65" s="71">
        <f>D65+E65</f>
        <v>0</v>
      </c>
      <c r="G65" s="72"/>
      <c r="H65" s="72"/>
      <c r="I65" s="72">
        <f>F65-G65</f>
        <v>0</v>
      </c>
    </row>
    <row r="66" spans="2:9" ht="12.75">
      <c r="B66" s="12" t="s">
        <v>67</v>
      </c>
      <c r="C66" s="10"/>
      <c r="D66" s="71"/>
      <c r="E66" s="72"/>
      <c r="F66" s="71">
        <f>D66+E66</f>
        <v>0</v>
      </c>
      <c r="G66" s="72"/>
      <c r="H66" s="72"/>
      <c r="I66" s="72">
        <f>F66-G66</f>
        <v>0</v>
      </c>
    </row>
    <row r="67" spans="2:9" ht="12.75">
      <c r="B67" s="12" t="s">
        <v>68</v>
      </c>
      <c r="C67" s="10"/>
      <c r="D67" s="71"/>
      <c r="E67" s="72"/>
      <c r="F67" s="71">
        <f>D67+E67</f>
        <v>0</v>
      </c>
      <c r="G67" s="72"/>
      <c r="H67" s="72"/>
      <c r="I67" s="72">
        <f>F67-G67</f>
        <v>0</v>
      </c>
    </row>
    <row r="68" spans="2:9" ht="12.75">
      <c r="B68" s="12" t="s">
        <v>69</v>
      </c>
      <c r="C68" s="10"/>
      <c r="D68" s="71"/>
      <c r="E68" s="72"/>
      <c r="F68" s="71">
        <f>D68+E68</f>
        <v>0</v>
      </c>
      <c r="G68" s="72"/>
      <c r="H68" s="72"/>
      <c r="I68" s="72">
        <f>F68-G68</f>
        <v>0</v>
      </c>
    </row>
    <row r="69" spans="2:9" ht="12.75">
      <c r="B69" s="12" t="s">
        <v>70</v>
      </c>
      <c r="C69" s="10"/>
      <c r="D69" s="71"/>
      <c r="E69" s="72"/>
      <c r="F69" s="71">
        <f>D69+E69</f>
        <v>0</v>
      </c>
      <c r="G69" s="72"/>
      <c r="H69" s="72"/>
      <c r="I69" s="72">
        <f>F69-G69</f>
        <v>0</v>
      </c>
    </row>
    <row r="70" spans="2:9" ht="12.75">
      <c r="B70" s="12" t="s">
        <v>71</v>
      </c>
      <c r="C70" s="10"/>
      <c r="D70" s="71"/>
      <c r="E70" s="72"/>
      <c r="F70" s="71">
        <f>D70+E70</f>
        <v>0</v>
      </c>
      <c r="G70" s="72"/>
      <c r="H70" s="72"/>
      <c r="I70" s="72">
        <f>F70-G70</f>
        <v>0</v>
      </c>
    </row>
    <row r="71" spans="2:9" ht="12.75">
      <c r="B71" s="12" t="s">
        <v>72</v>
      </c>
      <c r="C71" s="10"/>
      <c r="D71" s="71"/>
      <c r="E71" s="72"/>
      <c r="F71" s="71">
        <f>D71+E71</f>
        <v>0</v>
      </c>
      <c r="G71" s="72"/>
      <c r="H71" s="72"/>
      <c r="I71" s="72">
        <f>F71-G71</f>
        <v>0</v>
      </c>
    </row>
    <row r="72" spans="2:9" ht="12.75">
      <c r="B72" s="2" t="s">
        <v>73</v>
      </c>
      <c r="C72" s="8"/>
      <c r="D72" s="71">
        <f>SUM(D73:D75)</f>
        <v>0</v>
      </c>
      <c r="E72" s="71">
        <f>SUM(E73:E75)</f>
        <v>0</v>
      </c>
      <c r="F72" s="71">
        <f>SUM(F73:F75)</f>
        <v>0</v>
      </c>
      <c r="G72" s="71">
        <f>SUM(G73:G75)</f>
        <v>0</v>
      </c>
      <c r="H72" s="71">
        <f>SUM(H73:H75)</f>
        <v>0</v>
      </c>
      <c r="I72" s="72">
        <f>F72-G72</f>
        <v>0</v>
      </c>
    </row>
    <row r="73" spans="2:9" ht="12.75">
      <c r="B73" s="12" t="s">
        <v>74</v>
      </c>
      <c r="C73" s="10"/>
      <c r="D73" s="71"/>
      <c r="E73" s="72"/>
      <c r="F73" s="71">
        <f>D73+E73</f>
        <v>0</v>
      </c>
      <c r="G73" s="72"/>
      <c r="H73" s="72"/>
      <c r="I73" s="72">
        <f>F73-G73</f>
        <v>0</v>
      </c>
    </row>
    <row r="74" spans="2:9" ht="12.75">
      <c r="B74" s="12" t="s">
        <v>75</v>
      </c>
      <c r="C74" s="10"/>
      <c r="D74" s="71"/>
      <c r="E74" s="72"/>
      <c r="F74" s="71">
        <f>D74+E74</f>
        <v>0</v>
      </c>
      <c r="G74" s="72"/>
      <c r="H74" s="72"/>
      <c r="I74" s="72">
        <f>F74-G74</f>
        <v>0</v>
      </c>
    </row>
    <row r="75" spans="2:9" ht="12.75">
      <c r="B75" s="12" t="s">
        <v>76</v>
      </c>
      <c r="C75" s="10"/>
      <c r="D75" s="71"/>
      <c r="E75" s="72"/>
      <c r="F75" s="71">
        <f>D75+E75</f>
        <v>0</v>
      </c>
      <c r="G75" s="72"/>
      <c r="H75" s="72"/>
      <c r="I75" s="72">
        <f>F75-G75</f>
        <v>0</v>
      </c>
    </row>
    <row r="76" spans="2:9" ht="12.75">
      <c r="B76" s="2" t="s">
        <v>77</v>
      </c>
      <c r="C76" s="8"/>
      <c r="D76" s="71">
        <f>SUM(D77:D83)</f>
        <v>0</v>
      </c>
      <c r="E76" s="71">
        <f>SUM(E77:E83)</f>
        <v>0</v>
      </c>
      <c r="F76" s="71">
        <f>SUM(F77:F83)</f>
        <v>0</v>
      </c>
      <c r="G76" s="71">
        <f>SUM(G77:G83)</f>
        <v>0</v>
      </c>
      <c r="H76" s="71">
        <f>SUM(H77:H83)</f>
        <v>0</v>
      </c>
      <c r="I76" s="72">
        <f>F76-G76</f>
        <v>0</v>
      </c>
    </row>
    <row r="77" spans="2:9" ht="12.75">
      <c r="B77" s="12" t="s">
        <v>78</v>
      </c>
      <c r="C77" s="10"/>
      <c r="D77" s="71"/>
      <c r="E77" s="72"/>
      <c r="F77" s="71">
        <f>D77+E77</f>
        <v>0</v>
      </c>
      <c r="G77" s="72"/>
      <c r="H77" s="72"/>
      <c r="I77" s="72">
        <f>F77-G77</f>
        <v>0</v>
      </c>
    </row>
    <row r="78" spans="2:9" ht="12.75">
      <c r="B78" s="12" t="s">
        <v>79</v>
      </c>
      <c r="C78" s="10"/>
      <c r="D78" s="71"/>
      <c r="E78" s="72"/>
      <c r="F78" s="71">
        <f>D78+E78</f>
        <v>0</v>
      </c>
      <c r="G78" s="72"/>
      <c r="H78" s="72"/>
      <c r="I78" s="72">
        <f>F78-G78</f>
        <v>0</v>
      </c>
    </row>
    <row r="79" spans="2:9" ht="12.75">
      <c r="B79" s="12" t="s">
        <v>80</v>
      </c>
      <c r="C79" s="10"/>
      <c r="D79" s="71"/>
      <c r="E79" s="72"/>
      <c r="F79" s="71">
        <f>D79+E79</f>
        <v>0</v>
      </c>
      <c r="G79" s="72"/>
      <c r="H79" s="72"/>
      <c r="I79" s="72">
        <f>F79-G79</f>
        <v>0</v>
      </c>
    </row>
    <row r="80" spans="2:9" ht="12.75">
      <c r="B80" s="12" t="s">
        <v>81</v>
      </c>
      <c r="C80" s="10"/>
      <c r="D80" s="71"/>
      <c r="E80" s="72"/>
      <c r="F80" s="71">
        <f>D80+E80</f>
        <v>0</v>
      </c>
      <c r="G80" s="72"/>
      <c r="H80" s="72"/>
      <c r="I80" s="72">
        <f>F80-G80</f>
        <v>0</v>
      </c>
    </row>
    <row r="81" spans="2:9" ht="12.75">
      <c r="B81" s="12" t="s">
        <v>82</v>
      </c>
      <c r="C81" s="10"/>
      <c r="D81" s="71"/>
      <c r="E81" s="72"/>
      <c r="F81" s="71">
        <f>D81+E81</f>
        <v>0</v>
      </c>
      <c r="G81" s="72"/>
      <c r="H81" s="72"/>
      <c r="I81" s="72">
        <f>F81-G81</f>
        <v>0</v>
      </c>
    </row>
    <row r="82" spans="2:9" ht="12.75">
      <c r="B82" s="12" t="s">
        <v>83</v>
      </c>
      <c r="C82" s="10"/>
      <c r="D82" s="71"/>
      <c r="E82" s="72"/>
      <c r="F82" s="71">
        <f>D82+E82</f>
        <v>0</v>
      </c>
      <c r="G82" s="72"/>
      <c r="H82" s="72"/>
      <c r="I82" s="72">
        <f>F82-G82</f>
        <v>0</v>
      </c>
    </row>
    <row r="83" spans="2:9" ht="12.75">
      <c r="B83" s="12" t="s">
        <v>84</v>
      </c>
      <c r="C83" s="10"/>
      <c r="D83" s="71"/>
      <c r="E83" s="72"/>
      <c r="F83" s="71">
        <f>D83+E83</f>
        <v>0</v>
      </c>
      <c r="G83" s="72"/>
      <c r="H83" s="72"/>
      <c r="I83" s="72">
        <f>F83-G83</f>
        <v>0</v>
      </c>
    </row>
    <row r="84" spans="2:9" ht="12.75">
      <c r="B84" s="27"/>
      <c r="C84" s="26"/>
      <c r="D84" s="73"/>
      <c r="E84" s="74"/>
      <c r="F84" s="74"/>
      <c r="G84" s="74"/>
      <c r="H84" s="74"/>
      <c r="I84" s="74"/>
    </row>
    <row r="85" spans="2:9" ht="12.75">
      <c r="B85" s="18" t="s">
        <v>85</v>
      </c>
      <c r="C85" s="19"/>
      <c r="D85" s="75">
        <f>D86+D104+D94+D114+D124+D134+D138+D147+D151</f>
        <v>38466770</v>
      </c>
      <c r="E85" s="75">
        <f>E86+E104+E94+E114+E124+E134+E138+E147+E151</f>
        <v>3837234.33</v>
      </c>
      <c r="F85" s="75">
        <f>F86+F104+F94+F114+F124+F134+F138+F147+F151</f>
        <v>42304004.33</v>
      </c>
      <c r="G85" s="75">
        <f>G86+G104+G94+G114+G124+G134+G138+G147+G151</f>
        <v>12524223.12</v>
      </c>
      <c r="H85" s="75">
        <f>H86+H104+H94+H114+H124+H134+H138+H147+H151</f>
        <v>12524223.12</v>
      </c>
      <c r="I85" s="75">
        <f>I86+I104+I94+I114+I124+I134+I138+I147+I151</f>
        <v>29779781.21</v>
      </c>
    </row>
    <row r="86" spans="2:9" ht="12.75">
      <c r="B86" s="2" t="s">
        <v>12</v>
      </c>
      <c r="C86" s="8"/>
      <c r="D86" s="71">
        <f>SUM(D87:D93)</f>
        <v>9737000</v>
      </c>
      <c r="E86" s="71">
        <f>SUM(E87:E93)</f>
        <v>-64479</v>
      </c>
      <c r="F86" s="71">
        <f>SUM(F87:F93)</f>
        <v>9672521</v>
      </c>
      <c r="G86" s="71">
        <f>SUM(G87:G93)</f>
        <v>2850622</v>
      </c>
      <c r="H86" s="71">
        <f>SUM(H87:H93)</f>
        <v>2850622</v>
      </c>
      <c r="I86" s="72">
        <f>F86-G86</f>
        <v>6821899</v>
      </c>
    </row>
    <row r="87" spans="2:9" ht="12.75">
      <c r="B87" s="12" t="s">
        <v>13</v>
      </c>
      <c r="C87" s="10"/>
      <c r="D87" s="71">
        <v>7200000</v>
      </c>
      <c r="E87" s="72">
        <v>0</v>
      </c>
      <c r="F87" s="71">
        <f>D87+E87</f>
        <v>7200000</v>
      </c>
      <c r="G87" s="72">
        <v>2712052</v>
      </c>
      <c r="H87" s="72">
        <v>2712052</v>
      </c>
      <c r="I87" s="72">
        <f>F87-G87</f>
        <v>4487948</v>
      </c>
    </row>
    <row r="88" spans="2:9" ht="12.75">
      <c r="B88" s="12" t="s">
        <v>14</v>
      </c>
      <c r="C88" s="10"/>
      <c r="D88" s="71"/>
      <c r="E88" s="72"/>
      <c r="F88" s="71">
        <f>D88+E88</f>
        <v>0</v>
      </c>
      <c r="G88" s="72"/>
      <c r="H88" s="72"/>
      <c r="I88" s="72">
        <f>F88-G88</f>
        <v>0</v>
      </c>
    </row>
    <row r="89" spans="2:9" ht="12.75">
      <c r="B89" s="12" t="s">
        <v>15</v>
      </c>
      <c r="C89" s="10"/>
      <c r="D89" s="71">
        <v>2345000</v>
      </c>
      <c r="E89" s="72">
        <v>-130000</v>
      </c>
      <c r="F89" s="71">
        <f>D89+E89</f>
        <v>2215000</v>
      </c>
      <c r="G89" s="72">
        <v>73174</v>
      </c>
      <c r="H89" s="72">
        <v>73174</v>
      </c>
      <c r="I89" s="72">
        <f>F89-G89</f>
        <v>2141826</v>
      </c>
    </row>
    <row r="90" spans="2:9" ht="12.75">
      <c r="B90" s="12" t="s">
        <v>16</v>
      </c>
      <c r="C90" s="10"/>
      <c r="D90" s="71"/>
      <c r="E90" s="72"/>
      <c r="F90" s="71">
        <f>D90+E90</f>
        <v>0</v>
      </c>
      <c r="G90" s="72"/>
      <c r="H90" s="72"/>
      <c r="I90" s="72">
        <f>F90-G90</f>
        <v>0</v>
      </c>
    </row>
    <row r="91" spans="2:9" ht="12.75">
      <c r="B91" s="12" t="s">
        <v>17</v>
      </c>
      <c r="C91" s="10"/>
      <c r="D91" s="71">
        <v>192000</v>
      </c>
      <c r="E91" s="72">
        <v>65521</v>
      </c>
      <c r="F91" s="71">
        <f>D91+E91</f>
        <v>257521</v>
      </c>
      <c r="G91" s="72">
        <v>65396</v>
      </c>
      <c r="H91" s="72">
        <v>65396</v>
      </c>
      <c r="I91" s="72">
        <f>F91-G91</f>
        <v>192125</v>
      </c>
    </row>
    <row r="92" spans="2:9" ht="12.75">
      <c r="B92" s="12" t="s">
        <v>18</v>
      </c>
      <c r="C92" s="10"/>
      <c r="D92" s="71"/>
      <c r="E92" s="72"/>
      <c r="F92" s="71">
        <f>D92+E92</f>
        <v>0</v>
      </c>
      <c r="G92" s="72"/>
      <c r="H92" s="72"/>
      <c r="I92" s="72">
        <f>F92-G92</f>
        <v>0</v>
      </c>
    </row>
    <row r="93" spans="2:9" ht="12.75">
      <c r="B93" s="12" t="s">
        <v>19</v>
      </c>
      <c r="C93" s="10"/>
      <c r="D93" s="71"/>
      <c r="E93" s="72"/>
      <c r="F93" s="71">
        <f>D93+E93</f>
        <v>0</v>
      </c>
      <c r="G93" s="72"/>
      <c r="H93" s="72"/>
      <c r="I93" s="72">
        <f>F93-G93</f>
        <v>0</v>
      </c>
    </row>
    <row r="94" spans="2:9" ht="12.75">
      <c r="B94" s="2" t="s">
        <v>20</v>
      </c>
      <c r="C94" s="8"/>
      <c r="D94" s="71">
        <f>SUM(D95:D103)</f>
        <v>6796291.06</v>
      </c>
      <c r="E94" s="71">
        <f>SUM(E95:E103)</f>
        <v>839189.6599999999</v>
      </c>
      <c r="F94" s="71">
        <f>SUM(F95:F103)</f>
        <v>7635480.719999999</v>
      </c>
      <c r="G94" s="71">
        <f>SUM(G95:G103)</f>
        <v>2633064.0100000002</v>
      </c>
      <c r="H94" s="71">
        <f>SUM(H95:H103)</f>
        <v>2633064.0100000002</v>
      </c>
      <c r="I94" s="72">
        <f>F94-G94</f>
        <v>5002416.709999999</v>
      </c>
    </row>
    <row r="95" spans="2:9" ht="12.75">
      <c r="B95" s="12" t="s">
        <v>21</v>
      </c>
      <c r="C95" s="10"/>
      <c r="D95" s="71">
        <v>100000</v>
      </c>
      <c r="E95" s="72">
        <v>393541.79</v>
      </c>
      <c r="F95" s="71">
        <f>D95+E95</f>
        <v>493541.79</v>
      </c>
      <c r="G95" s="72">
        <v>216584.85</v>
      </c>
      <c r="H95" s="72">
        <v>216584.85</v>
      </c>
      <c r="I95" s="72">
        <f>F95-G95</f>
        <v>276956.93999999994</v>
      </c>
    </row>
    <row r="96" spans="2:9" ht="12.75">
      <c r="B96" s="12" t="s">
        <v>22</v>
      </c>
      <c r="C96" s="10"/>
      <c r="D96" s="71">
        <v>0</v>
      </c>
      <c r="E96" s="72">
        <v>25000</v>
      </c>
      <c r="F96" s="71">
        <f>D96+E96</f>
        <v>25000</v>
      </c>
      <c r="G96" s="72">
        <v>0</v>
      </c>
      <c r="H96" s="72">
        <v>0</v>
      </c>
      <c r="I96" s="72">
        <f>F96-G96</f>
        <v>25000</v>
      </c>
    </row>
    <row r="97" spans="2:9" ht="12.75">
      <c r="B97" s="12" t="s">
        <v>23</v>
      </c>
      <c r="C97" s="10"/>
      <c r="D97" s="71"/>
      <c r="E97" s="72"/>
      <c r="F97" s="71">
        <f>D97+E97</f>
        <v>0</v>
      </c>
      <c r="G97" s="72"/>
      <c r="H97" s="72"/>
      <c r="I97" s="72">
        <f>F97-G97</f>
        <v>0</v>
      </c>
    </row>
    <row r="98" spans="2:9" ht="12.75">
      <c r="B98" s="12" t="s">
        <v>24</v>
      </c>
      <c r="C98" s="10"/>
      <c r="D98" s="71">
        <v>0</v>
      </c>
      <c r="E98" s="72">
        <v>657421.35</v>
      </c>
      <c r="F98" s="71">
        <f>D98+E98</f>
        <v>657421.35</v>
      </c>
      <c r="G98" s="72">
        <v>414499.29</v>
      </c>
      <c r="H98" s="72">
        <v>414499.29</v>
      </c>
      <c r="I98" s="72">
        <f>F98-G98</f>
        <v>242922.06</v>
      </c>
    </row>
    <row r="99" spans="2:9" ht="12.75">
      <c r="B99" s="12" t="s">
        <v>25</v>
      </c>
      <c r="C99" s="10"/>
      <c r="D99" s="71">
        <v>0</v>
      </c>
      <c r="E99" s="72">
        <v>250000</v>
      </c>
      <c r="F99" s="71">
        <f>D99+E99</f>
        <v>250000</v>
      </c>
      <c r="G99" s="72">
        <v>167614.71</v>
      </c>
      <c r="H99" s="72">
        <v>167614.71</v>
      </c>
      <c r="I99" s="72">
        <f>F99-G99</f>
        <v>82385.29000000001</v>
      </c>
    </row>
    <row r="100" spans="2:9" ht="12.75">
      <c r="B100" s="12" t="s">
        <v>26</v>
      </c>
      <c r="C100" s="10"/>
      <c r="D100" s="71">
        <v>5066291.06</v>
      </c>
      <c r="E100" s="72">
        <v>-524399.44</v>
      </c>
      <c r="F100" s="71">
        <f>D100+E100</f>
        <v>4541891.619999999</v>
      </c>
      <c r="G100" s="72">
        <v>1474394.08</v>
      </c>
      <c r="H100" s="72">
        <v>1474394.08</v>
      </c>
      <c r="I100" s="72">
        <f>F100-G100</f>
        <v>3067497.539999999</v>
      </c>
    </row>
    <row r="101" spans="2:9" ht="12.75">
      <c r="B101" s="12" t="s">
        <v>27</v>
      </c>
      <c r="C101" s="10"/>
      <c r="D101" s="71">
        <v>0</v>
      </c>
      <c r="E101" s="72">
        <v>172625.96</v>
      </c>
      <c r="F101" s="71">
        <f>D101+E101</f>
        <v>172625.96</v>
      </c>
      <c r="G101" s="72">
        <v>53023.38</v>
      </c>
      <c r="H101" s="72">
        <v>53023.38</v>
      </c>
      <c r="I101" s="72">
        <f>F101-G101</f>
        <v>119602.57999999999</v>
      </c>
    </row>
    <row r="102" spans="2:9" ht="12.75">
      <c r="B102" s="12" t="s">
        <v>28</v>
      </c>
      <c r="C102" s="10"/>
      <c r="D102" s="71">
        <v>1350000</v>
      </c>
      <c r="E102" s="72">
        <v>-450000</v>
      </c>
      <c r="F102" s="71">
        <f>D102+E102</f>
        <v>900000</v>
      </c>
      <c r="G102" s="72">
        <v>0</v>
      </c>
      <c r="H102" s="72">
        <v>0</v>
      </c>
      <c r="I102" s="72">
        <f>F102-G102</f>
        <v>900000</v>
      </c>
    </row>
    <row r="103" spans="2:9" ht="12.75">
      <c r="B103" s="12" t="s">
        <v>29</v>
      </c>
      <c r="C103" s="10"/>
      <c r="D103" s="71">
        <v>280000</v>
      </c>
      <c r="E103" s="72">
        <v>315000</v>
      </c>
      <c r="F103" s="71">
        <f>D103+E103</f>
        <v>595000</v>
      </c>
      <c r="G103" s="72">
        <v>306947.7</v>
      </c>
      <c r="H103" s="72">
        <v>306947.7</v>
      </c>
      <c r="I103" s="72">
        <f>F103-G103</f>
        <v>288052.3</v>
      </c>
    </row>
    <row r="104" spans="2:9" ht="12.75">
      <c r="B104" s="2" t="s">
        <v>30</v>
      </c>
      <c r="C104" s="8"/>
      <c r="D104" s="71">
        <f>SUM(D105:D113)</f>
        <v>7170000</v>
      </c>
      <c r="E104" s="71">
        <f>SUM(E105:E113)</f>
        <v>-103337.33999999997</v>
      </c>
      <c r="F104" s="71">
        <f>SUM(F105:F113)</f>
        <v>7066662.66</v>
      </c>
      <c r="G104" s="71">
        <f>SUM(G105:G113)</f>
        <v>2740190.42</v>
      </c>
      <c r="H104" s="71">
        <f>SUM(H105:H113)</f>
        <v>2740190.42</v>
      </c>
      <c r="I104" s="72">
        <f>F104-G104</f>
        <v>4326472.24</v>
      </c>
    </row>
    <row r="105" spans="2:9" ht="12.75">
      <c r="B105" s="12" t="s">
        <v>31</v>
      </c>
      <c r="C105" s="10"/>
      <c r="D105" s="71">
        <v>6460000</v>
      </c>
      <c r="E105" s="72">
        <v>-1200000</v>
      </c>
      <c r="F105" s="72">
        <f>D105+E105</f>
        <v>5260000</v>
      </c>
      <c r="G105" s="72">
        <v>1913525.82</v>
      </c>
      <c r="H105" s="72">
        <v>1913525.82</v>
      </c>
      <c r="I105" s="72">
        <f>F105-G105</f>
        <v>3346474.1799999997</v>
      </c>
    </row>
    <row r="106" spans="2:9" ht="12.75">
      <c r="B106" s="12" t="s">
        <v>32</v>
      </c>
      <c r="C106" s="10"/>
      <c r="D106" s="71">
        <v>0</v>
      </c>
      <c r="E106" s="72">
        <v>300000</v>
      </c>
      <c r="F106" s="72">
        <f>D106+E106</f>
        <v>300000</v>
      </c>
      <c r="G106" s="72">
        <v>0</v>
      </c>
      <c r="H106" s="72">
        <v>0</v>
      </c>
      <c r="I106" s="72">
        <f>F106-G106</f>
        <v>300000</v>
      </c>
    </row>
    <row r="107" spans="2:9" ht="12.75">
      <c r="B107" s="12" t="s">
        <v>33</v>
      </c>
      <c r="C107" s="10"/>
      <c r="D107" s="71"/>
      <c r="E107" s="72"/>
      <c r="F107" s="72">
        <f>D107+E107</f>
        <v>0</v>
      </c>
      <c r="G107" s="72"/>
      <c r="H107" s="72"/>
      <c r="I107" s="72">
        <f>F107-G107</f>
        <v>0</v>
      </c>
    </row>
    <row r="108" spans="2:9" ht="12.75">
      <c r="B108" s="12" t="s">
        <v>34</v>
      </c>
      <c r="C108" s="10"/>
      <c r="D108" s="71"/>
      <c r="E108" s="72"/>
      <c r="F108" s="72">
        <f>D108+E108</f>
        <v>0</v>
      </c>
      <c r="G108" s="72"/>
      <c r="H108" s="72"/>
      <c r="I108" s="72">
        <f>F108-G108</f>
        <v>0</v>
      </c>
    </row>
    <row r="109" spans="2:9" ht="12.75">
      <c r="B109" s="12" t="s">
        <v>35</v>
      </c>
      <c r="C109" s="10"/>
      <c r="D109" s="71">
        <v>0</v>
      </c>
      <c r="E109" s="72">
        <v>736662.66</v>
      </c>
      <c r="F109" s="72">
        <f>D109+E109</f>
        <v>736662.66</v>
      </c>
      <c r="G109" s="72">
        <v>824947.6</v>
      </c>
      <c r="H109" s="72">
        <v>824947.6</v>
      </c>
      <c r="I109" s="72">
        <f>F109-G109</f>
        <v>-88284.93999999994</v>
      </c>
    </row>
    <row r="110" spans="2:9" ht="12.75">
      <c r="B110" s="12" t="s">
        <v>36</v>
      </c>
      <c r="C110" s="10"/>
      <c r="D110" s="71">
        <v>0</v>
      </c>
      <c r="E110" s="72">
        <v>100000</v>
      </c>
      <c r="F110" s="72">
        <f>D110+E110</f>
        <v>100000</v>
      </c>
      <c r="G110" s="72">
        <v>0</v>
      </c>
      <c r="H110" s="72">
        <v>0</v>
      </c>
      <c r="I110" s="72">
        <f>F110-G110</f>
        <v>100000</v>
      </c>
    </row>
    <row r="111" spans="2:9" ht="12.75">
      <c r="B111" s="12" t="s">
        <v>37</v>
      </c>
      <c r="C111" s="10"/>
      <c r="D111" s="71"/>
      <c r="E111" s="72"/>
      <c r="F111" s="72">
        <f>D111+E111</f>
        <v>0</v>
      </c>
      <c r="G111" s="72"/>
      <c r="H111" s="72"/>
      <c r="I111" s="72">
        <f>F111-G111</f>
        <v>0</v>
      </c>
    </row>
    <row r="112" spans="2:9" ht="12.75">
      <c r="B112" s="12" t="s">
        <v>38</v>
      </c>
      <c r="C112" s="10"/>
      <c r="D112" s="71"/>
      <c r="E112" s="72"/>
      <c r="F112" s="72">
        <f>D112+E112</f>
        <v>0</v>
      </c>
      <c r="G112" s="72"/>
      <c r="H112" s="72"/>
      <c r="I112" s="72">
        <f>F112-G112</f>
        <v>0</v>
      </c>
    </row>
    <row r="113" spans="2:9" ht="12.75">
      <c r="B113" s="12" t="s">
        <v>39</v>
      </c>
      <c r="C113" s="10"/>
      <c r="D113" s="71">
        <v>710000</v>
      </c>
      <c r="E113" s="72">
        <v>-40000</v>
      </c>
      <c r="F113" s="72">
        <f>D113+E113</f>
        <v>670000</v>
      </c>
      <c r="G113" s="72">
        <v>1717</v>
      </c>
      <c r="H113" s="72">
        <v>1717</v>
      </c>
      <c r="I113" s="72">
        <f>F113-G113</f>
        <v>668283</v>
      </c>
    </row>
    <row r="114" spans="2:9" ht="25.5" customHeight="1">
      <c r="B114" s="56" t="s">
        <v>40</v>
      </c>
      <c r="C114" s="57"/>
      <c r="D114" s="71">
        <f>SUM(D115:D123)</f>
        <v>0</v>
      </c>
      <c r="E114" s="71">
        <f>SUM(E115:E123)</f>
        <v>800000</v>
      </c>
      <c r="F114" s="71">
        <f>SUM(F115:F123)</f>
        <v>800000</v>
      </c>
      <c r="G114" s="71">
        <f>SUM(G115:G123)</f>
        <v>55855.6</v>
      </c>
      <c r="H114" s="71">
        <f>SUM(H115:H123)</f>
        <v>55855.6</v>
      </c>
      <c r="I114" s="72">
        <f>F114-G114</f>
        <v>744144.4</v>
      </c>
    </row>
    <row r="115" spans="2:9" ht="12.75">
      <c r="B115" s="12" t="s">
        <v>41</v>
      </c>
      <c r="C115" s="10"/>
      <c r="D115" s="71"/>
      <c r="E115" s="72"/>
      <c r="F115" s="72">
        <f>D115+E115</f>
        <v>0</v>
      </c>
      <c r="G115" s="72"/>
      <c r="H115" s="72"/>
      <c r="I115" s="72">
        <f>F115-G115</f>
        <v>0</v>
      </c>
    </row>
    <row r="116" spans="2:9" ht="12.75">
      <c r="B116" s="12" t="s">
        <v>42</v>
      </c>
      <c r="C116" s="10"/>
      <c r="D116" s="71"/>
      <c r="E116" s="72"/>
      <c r="F116" s="72">
        <f>D116+E116</f>
        <v>0</v>
      </c>
      <c r="G116" s="72"/>
      <c r="H116" s="72"/>
      <c r="I116" s="72">
        <f>F116-G116</f>
        <v>0</v>
      </c>
    </row>
    <row r="117" spans="2:9" ht="12.75">
      <c r="B117" s="12" t="s">
        <v>43</v>
      </c>
      <c r="C117" s="10"/>
      <c r="D117" s="71"/>
      <c r="E117" s="72"/>
      <c r="F117" s="72">
        <f>D117+E117</f>
        <v>0</v>
      </c>
      <c r="G117" s="72"/>
      <c r="H117" s="72"/>
      <c r="I117" s="72">
        <f>F117-G117</f>
        <v>0</v>
      </c>
    </row>
    <row r="118" spans="2:9" ht="12.75">
      <c r="B118" s="12" t="s">
        <v>44</v>
      </c>
      <c r="C118" s="10"/>
      <c r="D118" s="71">
        <v>0</v>
      </c>
      <c r="E118" s="72">
        <v>800000</v>
      </c>
      <c r="F118" s="72">
        <f>D118+E118</f>
        <v>800000</v>
      </c>
      <c r="G118" s="72">
        <v>55855.6</v>
      </c>
      <c r="H118" s="72">
        <v>55855.6</v>
      </c>
      <c r="I118" s="72">
        <f>F118-G118</f>
        <v>744144.4</v>
      </c>
    </row>
    <row r="119" spans="2:9" ht="12.75">
      <c r="B119" s="12" t="s">
        <v>45</v>
      </c>
      <c r="C119" s="10"/>
      <c r="D119" s="71"/>
      <c r="E119" s="72"/>
      <c r="F119" s="72">
        <f>D119+E119</f>
        <v>0</v>
      </c>
      <c r="G119" s="72"/>
      <c r="H119" s="72"/>
      <c r="I119" s="72">
        <f>F119-G119</f>
        <v>0</v>
      </c>
    </row>
    <row r="120" spans="2:9" ht="12.75">
      <c r="B120" s="12" t="s">
        <v>46</v>
      </c>
      <c r="C120" s="10"/>
      <c r="D120" s="71"/>
      <c r="E120" s="72"/>
      <c r="F120" s="72">
        <f>D120+E120</f>
        <v>0</v>
      </c>
      <c r="G120" s="72"/>
      <c r="H120" s="72"/>
      <c r="I120" s="72">
        <f>F120-G120</f>
        <v>0</v>
      </c>
    </row>
    <row r="121" spans="2:9" ht="12.75">
      <c r="B121" s="12" t="s">
        <v>47</v>
      </c>
      <c r="C121" s="10"/>
      <c r="D121" s="71"/>
      <c r="E121" s="72"/>
      <c r="F121" s="72">
        <f>D121+E121</f>
        <v>0</v>
      </c>
      <c r="G121" s="72"/>
      <c r="H121" s="72"/>
      <c r="I121" s="72">
        <f>F121-G121</f>
        <v>0</v>
      </c>
    </row>
    <row r="122" spans="2:9" ht="12.75">
      <c r="B122" s="12" t="s">
        <v>48</v>
      </c>
      <c r="C122" s="10"/>
      <c r="D122" s="71"/>
      <c r="E122" s="72"/>
      <c r="F122" s="72">
        <f>D122+E122</f>
        <v>0</v>
      </c>
      <c r="G122" s="72"/>
      <c r="H122" s="72"/>
      <c r="I122" s="72">
        <f>F122-G122</f>
        <v>0</v>
      </c>
    </row>
    <row r="123" spans="2:9" ht="12.75">
      <c r="B123" s="12" t="s">
        <v>49</v>
      </c>
      <c r="C123" s="10"/>
      <c r="D123" s="71"/>
      <c r="E123" s="72"/>
      <c r="F123" s="72">
        <f>D123+E123</f>
        <v>0</v>
      </c>
      <c r="G123" s="72"/>
      <c r="H123" s="72"/>
      <c r="I123" s="72">
        <f>F123-G123</f>
        <v>0</v>
      </c>
    </row>
    <row r="124" spans="2:9" ht="12.75">
      <c r="B124" s="2" t="s">
        <v>50</v>
      </c>
      <c r="C124" s="8"/>
      <c r="D124" s="71">
        <f>SUM(D125:D133)</f>
        <v>576000</v>
      </c>
      <c r="E124" s="71">
        <f>SUM(E125:E133)</f>
        <v>-110630.01000000001</v>
      </c>
      <c r="F124" s="71">
        <f>SUM(F125:F133)</f>
        <v>465369.99</v>
      </c>
      <c r="G124" s="71">
        <f>SUM(G125:G133)</f>
        <v>209049.99</v>
      </c>
      <c r="H124" s="71">
        <f>SUM(H125:H133)</f>
        <v>209049.99</v>
      </c>
      <c r="I124" s="72">
        <f>F124-G124</f>
        <v>256320</v>
      </c>
    </row>
    <row r="125" spans="2:9" ht="12.75">
      <c r="B125" s="12" t="s">
        <v>51</v>
      </c>
      <c r="C125" s="10"/>
      <c r="D125" s="71">
        <v>0</v>
      </c>
      <c r="E125" s="72">
        <v>134500</v>
      </c>
      <c r="F125" s="72">
        <f>D125+E125</f>
        <v>134500</v>
      </c>
      <c r="G125" s="72">
        <v>0</v>
      </c>
      <c r="H125" s="72">
        <v>0</v>
      </c>
      <c r="I125" s="72">
        <f>F125-G125</f>
        <v>134500</v>
      </c>
    </row>
    <row r="126" spans="2:9" ht="12.75">
      <c r="B126" s="12" t="s">
        <v>52</v>
      </c>
      <c r="C126" s="10"/>
      <c r="D126" s="71"/>
      <c r="E126" s="72"/>
      <c r="F126" s="72">
        <f>D126+E126</f>
        <v>0</v>
      </c>
      <c r="G126" s="72"/>
      <c r="H126" s="72"/>
      <c r="I126" s="72">
        <f>F126-G126</f>
        <v>0</v>
      </c>
    </row>
    <row r="127" spans="2:9" ht="12.75">
      <c r="B127" s="12" t="s">
        <v>53</v>
      </c>
      <c r="C127" s="10"/>
      <c r="D127" s="71">
        <v>0</v>
      </c>
      <c r="E127" s="72">
        <v>50000</v>
      </c>
      <c r="F127" s="72">
        <f>D127+E127</f>
        <v>50000</v>
      </c>
      <c r="G127" s="72">
        <v>113680</v>
      </c>
      <c r="H127" s="72">
        <v>113680</v>
      </c>
      <c r="I127" s="72">
        <f>F127-G127</f>
        <v>-63680</v>
      </c>
    </row>
    <row r="128" spans="2:9" ht="12.75">
      <c r="B128" s="12" t="s">
        <v>54</v>
      </c>
      <c r="C128" s="10"/>
      <c r="D128" s="71">
        <v>250000</v>
      </c>
      <c r="E128" s="72">
        <v>5369.99</v>
      </c>
      <c r="F128" s="72">
        <f>D128+E128</f>
        <v>255369.99</v>
      </c>
      <c r="G128" s="72">
        <v>95369.99</v>
      </c>
      <c r="H128" s="72">
        <v>95369.99</v>
      </c>
      <c r="I128" s="72">
        <f>F128-G128</f>
        <v>160000</v>
      </c>
    </row>
    <row r="129" spans="2:9" ht="12.75">
      <c r="B129" s="12" t="s">
        <v>55</v>
      </c>
      <c r="C129" s="10"/>
      <c r="D129" s="71"/>
      <c r="E129" s="72"/>
      <c r="F129" s="72">
        <f>D129+E129</f>
        <v>0</v>
      </c>
      <c r="G129" s="72"/>
      <c r="H129" s="72"/>
      <c r="I129" s="72">
        <f>F129-G129</f>
        <v>0</v>
      </c>
    </row>
    <row r="130" spans="2:9" ht="12.75">
      <c r="B130" s="12" t="s">
        <v>56</v>
      </c>
      <c r="C130" s="10"/>
      <c r="D130" s="71">
        <v>0</v>
      </c>
      <c r="E130" s="72">
        <v>25500</v>
      </c>
      <c r="F130" s="72">
        <f>D130+E130</f>
        <v>25500</v>
      </c>
      <c r="G130" s="72">
        <v>0</v>
      </c>
      <c r="H130" s="72">
        <v>0</v>
      </c>
      <c r="I130" s="72">
        <f>F130-G130</f>
        <v>25500</v>
      </c>
    </row>
    <row r="131" spans="2:9" ht="12.75">
      <c r="B131" s="12" t="s">
        <v>57</v>
      </c>
      <c r="C131" s="10"/>
      <c r="D131" s="71"/>
      <c r="E131" s="72"/>
      <c r="F131" s="72">
        <f>D131+E131</f>
        <v>0</v>
      </c>
      <c r="G131" s="72"/>
      <c r="H131" s="72"/>
      <c r="I131" s="72">
        <f>F131-G131</f>
        <v>0</v>
      </c>
    </row>
    <row r="132" spans="2:9" ht="12.75">
      <c r="B132" s="12" t="s">
        <v>58</v>
      </c>
      <c r="C132" s="10"/>
      <c r="D132" s="71">
        <v>326000</v>
      </c>
      <c r="E132" s="72">
        <v>-326000</v>
      </c>
      <c r="F132" s="72">
        <f>D132+E132</f>
        <v>0</v>
      </c>
      <c r="G132" s="72">
        <v>0</v>
      </c>
      <c r="H132" s="72">
        <v>0</v>
      </c>
      <c r="I132" s="72">
        <f>F132-G132</f>
        <v>0</v>
      </c>
    </row>
    <row r="133" spans="2:9" ht="12.75">
      <c r="B133" s="12" t="s">
        <v>59</v>
      </c>
      <c r="C133" s="10"/>
      <c r="D133" s="71"/>
      <c r="E133" s="72"/>
      <c r="F133" s="72">
        <f>D133+E133</f>
        <v>0</v>
      </c>
      <c r="G133" s="72"/>
      <c r="H133" s="72"/>
      <c r="I133" s="72">
        <f>F133-G133</f>
        <v>0</v>
      </c>
    </row>
    <row r="134" spans="2:9" ht="12.75">
      <c r="B134" s="2" t="s">
        <v>60</v>
      </c>
      <c r="C134" s="8"/>
      <c r="D134" s="71">
        <f>SUM(D135:D137)</f>
        <v>14187478.94</v>
      </c>
      <c r="E134" s="71">
        <f>SUM(E135:E137)</f>
        <v>2476491.02</v>
      </c>
      <c r="F134" s="71">
        <f>SUM(F135:F137)</f>
        <v>16663969.96</v>
      </c>
      <c r="G134" s="71">
        <f>SUM(G135:G137)</f>
        <v>4035441.1</v>
      </c>
      <c r="H134" s="71">
        <f>SUM(H135:H137)</f>
        <v>4035441.1</v>
      </c>
      <c r="I134" s="72">
        <f>F134-G134</f>
        <v>12628528.860000001</v>
      </c>
    </row>
    <row r="135" spans="2:9" ht="12.75">
      <c r="B135" s="12" t="s">
        <v>61</v>
      </c>
      <c r="C135" s="10"/>
      <c r="D135" s="71">
        <v>12747470</v>
      </c>
      <c r="E135" s="72">
        <v>3916499.96</v>
      </c>
      <c r="F135" s="72">
        <f>D135+E135</f>
        <v>16663969.96</v>
      </c>
      <c r="G135" s="72">
        <v>4035441.1</v>
      </c>
      <c r="H135" s="72">
        <v>4035441.1</v>
      </c>
      <c r="I135" s="72">
        <f>F135-G135</f>
        <v>12628528.860000001</v>
      </c>
    </row>
    <row r="136" spans="2:9" ht="12.75">
      <c r="B136" s="12" t="s">
        <v>62</v>
      </c>
      <c r="C136" s="10"/>
      <c r="D136" s="71">
        <v>1440008.94</v>
      </c>
      <c r="E136" s="72">
        <v>-1440008.94</v>
      </c>
      <c r="F136" s="72">
        <f>D136+E136</f>
        <v>0</v>
      </c>
      <c r="G136" s="72">
        <v>0</v>
      </c>
      <c r="H136" s="72">
        <v>0</v>
      </c>
      <c r="I136" s="72">
        <f>F136-G136</f>
        <v>0</v>
      </c>
    </row>
    <row r="137" spans="2:9" ht="12.75">
      <c r="B137" s="12" t="s">
        <v>63</v>
      </c>
      <c r="C137" s="10"/>
      <c r="D137" s="71"/>
      <c r="E137" s="72"/>
      <c r="F137" s="72">
        <f>D137+E137</f>
        <v>0</v>
      </c>
      <c r="G137" s="72"/>
      <c r="H137" s="72"/>
      <c r="I137" s="72">
        <f>F137-G137</f>
        <v>0</v>
      </c>
    </row>
    <row r="138" spans="2:9" ht="12.75">
      <c r="B138" s="2" t="s">
        <v>64</v>
      </c>
      <c r="C138" s="8"/>
      <c r="D138" s="71">
        <f>SUM(D139:D146)</f>
        <v>0</v>
      </c>
      <c r="E138" s="71">
        <f>SUM(E139:E146)</f>
        <v>0</v>
      </c>
      <c r="F138" s="71">
        <f>F139+F140+F141+F142+F143+F145+F146</f>
        <v>0</v>
      </c>
      <c r="G138" s="71">
        <f>SUM(G139:G146)</f>
        <v>0</v>
      </c>
      <c r="H138" s="71">
        <f>SUM(H139:H146)</f>
        <v>0</v>
      </c>
      <c r="I138" s="72">
        <f>F138-G138</f>
        <v>0</v>
      </c>
    </row>
    <row r="139" spans="2:9" ht="12.75">
      <c r="B139" s="12" t="s">
        <v>65</v>
      </c>
      <c r="C139" s="10"/>
      <c r="D139" s="71"/>
      <c r="E139" s="72"/>
      <c r="F139" s="72">
        <f>D139+E139</f>
        <v>0</v>
      </c>
      <c r="G139" s="72"/>
      <c r="H139" s="72"/>
      <c r="I139" s="72">
        <f>F139-G139</f>
        <v>0</v>
      </c>
    </row>
    <row r="140" spans="2:9" ht="12.75">
      <c r="B140" s="12" t="s">
        <v>66</v>
      </c>
      <c r="C140" s="10"/>
      <c r="D140" s="71"/>
      <c r="E140" s="72"/>
      <c r="F140" s="72">
        <f>D140+E140</f>
        <v>0</v>
      </c>
      <c r="G140" s="72"/>
      <c r="H140" s="72"/>
      <c r="I140" s="72">
        <f>F140-G140</f>
        <v>0</v>
      </c>
    </row>
    <row r="141" spans="2:9" ht="12.75">
      <c r="B141" s="12" t="s">
        <v>67</v>
      </c>
      <c r="C141" s="10"/>
      <c r="D141" s="71"/>
      <c r="E141" s="72"/>
      <c r="F141" s="72">
        <f>D141+E141</f>
        <v>0</v>
      </c>
      <c r="G141" s="72"/>
      <c r="H141" s="72"/>
      <c r="I141" s="72">
        <f>F141-G141</f>
        <v>0</v>
      </c>
    </row>
    <row r="142" spans="2:9" ht="12.75">
      <c r="B142" s="12" t="s">
        <v>68</v>
      </c>
      <c r="C142" s="10"/>
      <c r="D142" s="71"/>
      <c r="E142" s="72"/>
      <c r="F142" s="72">
        <f>D142+E142</f>
        <v>0</v>
      </c>
      <c r="G142" s="72"/>
      <c r="H142" s="72"/>
      <c r="I142" s="72">
        <f>F142-G142</f>
        <v>0</v>
      </c>
    </row>
    <row r="143" spans="2:9" ht="12.75">
      <c r="B143" s="12" t="s">
        <v>69</v>
      </c>
      <c r="C143" s="10"/>
      <c r="D143" s="71"/>
      <c r="E143" s="72"/>
      <c r="F143" s="72">
        <f>D143+E143</f>
        <v>0</v>
      </c>
      <c r="G143" s="72"/>
      <c r="H143" s="72"/>
      <c r="I143" s="72">
        <f>F143-G143</f>
        <v>0</v>
      </c>
    </row>
    <row r="144" spans="2:9" ht="12.75">
      <c r="B144" s="12" t="s">
        <v>70</v>
      </c>
      <c r="C144" s="10"/>
      <c r="D144" s="71"/>
      <c r="E144" s="72"/>
      <c r="F144" s="72">
        <f>D144+E144</f>
        <v>0</v>
      </c>
      <c r="G144" s="72"/>
      <c r="H144" s="72"/>
      <c r="I144" s="72">
        <f>F144-G144</f>
        <v>0</v>
      </c>
    </row>
    <row r="145" spans="2:9" ht="12.75">
      <c r="B145" s="12" t="s">
        <v>71</v>
      </c>
      <c r="C145" s="10"/>
      <c r="D145" s="71"/>
      <c r="E145" s="72"/>
      <c r="F145" s="72">
        <f>D145+E145</f>
        <v>0</v>
      </c>
      <c r="G145" s="72"/>
      <c r="H145" s="72"/>
      <c r="I145" s="72">
        <f>F145-G145</f>
        <v>0</v>
      </c>
    </row>
    <row r="146" spans="2:9" ht="12.75">
      <c r="B146" s="12" t="s">
        <v>72</v>
      </c>
      <c r="C146" s="10"/>
      <c r="D146" s="71"/>
      <c r="E146" s="72"/>
      <c r="F146" s="72">
        <f>D146+E146</f>
        <v>0</v>
      </c>
      <c r="G146" s="72"/>
      <c r="H146" s="72"/>
      <c r="I146" s="72">
        <f>F146-G146</f>
        <v>0</v>
      </c>
    </row>
    <row r="147" spans="2:9" ht="12.75">
      <c r="B147" s="2" t="s">
        <v>73</v>
      </c>
      <c r="C147" s="8"/>
      <c r="D147" s="71">
        <f>SUM(D148:D150)</f>
        <v>0</v>
      </c>
      <c r="E147" s="71">
        <f>SUM(E148:E150)</f>
        <v>0</v>
      </c>
      <c r="F147" s="71">
        <f>SUM(F148:F150)</f>
        <v>0</v>
      </c>
      <c r="G147" s="71">
        <f>SUM(G148:G150)</f>
        <v>0</v>
      </c>
      <c r="H147" s="71">
        <f>SUM(H148:H150)</f>
        <v>0</v>
      </c>
      <c r="I147" s="72">
        <f>F147-G147</f>
        <v>0</v>
      </c>
    </row>
    <row r="148" spans="2:9" ht="12.75">
      <c r="B148" s="12" t="s">
        <v>74</v>
      </c>
      <c r="C148" s="10"/>
      <c r="D148" s="71"/>
      <c r="E148" s="72"/>
      <c r="F148" s="72">
        <f>D148+E148</f>
        <v>0</v>
      </c>
      <c r="G148" s="72"/>
      <c r="H148" s="72"/>
      <c r="I148" s="72">
        <f>F148-G148</f>
        <v>0</v>
      </c>
    </row>
    <row r="149" spans="2:9" ht="12.75">
      <c r="B149" s="12" t="s">
        <v>75</v>
      </c>
      <c r="C149" s="10"/>
      <c r="D149" s="71"/>
      <c r="E149" s="72"/>
      <c r="F149" s="72">
        <f>D149+E149</f>
        <v>0</v>
      </c>
      <c r="G149" s="72"/>
      <c r="H149" s="72"/>
      <c r="I149" s="72">
        <f>F149-G149</f>
        <v>0</v>
      </c>
    </row>
    <row r="150" spans="2:9" ht="12.75">
      <c r="B150" s="12" t="s">
        <v>76</v>
      </c>
      <c r="C150" s="10"/>
      <c r="D150" s="71"/>
      <c r="E150" s="72"/>
      <c r="F150" s="72">
        <f>D150+E150</f>
        <v>0</v>
      </c>
      <c r="G150" s="72"/>
      <c r="H150" s="72"/>
      <c r="I150" s="72">
        <f>F150-G150</f>
        <v>0</v>
      </c>
    </row>
    <row r="151" spans="2:9" ht="12.75">
      <c r="B151" s="2" t="s">
        <v>77</v>
      </c>
      <c r="C151" s="8"/>
      <c r="D151" s="71">
        <f>SUM(D152:D158)</f>
        <v>0</v>
      </c>
      <c r="E151" s="71">
        <f>SUM(E152:E158)</f>
        <v>0</v>
      </c>
      <c r="F151" s="71">
        <f>SUM(F152:F158)</f>
        <v>0</v>
      </c>
      <c r="G151" s="71">
        <f>SUM(G152:G158)</f>
        <v>0</v>
      </c>
      <c r="H151" s="71">
        <f>SUM(H152:H158)</f>
        <v>0</v>
      </c>
      <c r="I151" s="72">
        <f>F151-G151</f>
        <v>0</v>
      </c>
    </row>
    <row r="152" spans="2:9" ht="12.75">
      <c r="B152" s="12" t="s">
        <v>78</v>
      </c>
      <c r="C152" s="10"/>
      <c r="D152" s="71"/>
      <c r="E152" s="72"/>
      <c r="F152" s="72">
        <f>D152+E152</f>
        <v>0</v>
      </c>
      <c r="G152" s="72"/>
      <c r="H152" s="72"/>
      <c r="I152" s="72">
        <f>F152-G152</f>
        <v>0</v>
      </c>
    </row>
    <row r="153" spans="2:9" ht="12.75">
      <c r="B153" s="12" t="s">
        <v>79</v>
      </c>
      <c r="C153" s="10"/>
      <c r="D153" s="71"/>
      <c r="E153" s="72"/>
      <c r="F153" s="72">
        <f>D153+E153</f>
        <v>0</v>
      </c>
      <c r="G153" s="72"/>
      <c r="H153" s="72"/>
      <c r="I153" s="72">
        <f>F153-G153</f>
        <v>0</v>
      </c>
    </row>
    <row r="154" spans="2:9" ht="12.75">
      <c r="B154" s="12" t="s">
        <v>80</v>
      </c>
      <c r="C154" s="10"/>
      <c r="D154" s="71"/>
      <c r="E154" s="72"/>
      <c r="F154" s="72">
        <f>D154+E154</f>
        <v>0</v>
      </c>
      <c r="G154" s="72"/>
      <c r="H154" s="72"/>
      <c r="I154" s="72">
        <f>F154-G154</f>
        <v>0</v>
      </c>
    </row>
    <row r="155" spans="2:9" ht="12.75">
      <c r="B155" s="12" t="s">
        <v>81</v>
      </c>
      <c r="C155" s="10"/>
      <c r="D155" s="71"/>
      <c r="E155" s="72"/>
      <c r="F155" s="72">
        <f>D155+E155</f>
        <v>0</v>
      </c>
      <c r="G155" s="72"/>
      <c r="H155" s="72"/>
      <c r="I155" s="72">
        <f>F155-G155</f>
        <v>0</v>
      </c>
    </row>
    <row r="156" spans="2:9" ht="12.75">
      <c r="B156" s="12" t="s">
        <v>82</v>
      </c>
      <c r="C156" s="10"/>
      <c r="D156" s="71"/>
      <c r="E156" s="72"/>
      <c r="F156" s="72">
        <f>D156+E156</f>
        <v>0</v>
      </c>
      <c r="G156" s="72"/>
      <c r="H156" s="72"/>
      <c r="I156" s="72">
        <f>F156-G156</f>
        <v>0</v>
      </c>
    </row>
    <row r="157" spans="2:9" ht="12.75">
      <c r="B157" s="12" t="s">
        <v>83</v>
      </c>
      <c r="C157" s="10"/>
      <c r="D157" s="71"/>
      <c r="E157" s="72"/>
      <c r="F157" s="72">
        <f>D157+E157</f>
        <v>0</v>
      </c>
      <c r="G157" s="72"/>
      <c r="H157" s="72"/>
      <c r="I157" s="72">
        <f>F157-G157</f>
        <v>0</v>
      </c>
    </row>
    <row r="158" spans="2:9" ht="12.75">
      <c r="B158" s="12" t="s">
        <v>84</v>
      </c>
      <c r="C158" s="10"/>
      <c r="D158" s="71"/>
      <c r="E158" s="72"/>
      <c r="F158" s="72">
        <f>D158+E158</f>
        <v>0</v>
      </c>
      <c r="G158" s="72"/>
      <c r="H158" s="72"/>
      <c r="I158" s="72">
        <f>F158-G158</f>
        <v>0</v>
      </c>
    </row>
    <row r="159" spans="2:9" ht="12.75">
      <c r="B159" s="2"/>
      <c r="C159" s="8"/>
      <c r="D159" s="71"/>
      <c r="E159" s="72"/>
      <c r="F159" s="72"/>
      <c r="G159" s="72"/>
      <c r="H159" s="72"/>
      <c r="I159" s="72"/>
    </row>
    <row r="160" spans="2:9" ht="12.75">
      <c r="B160" s="3" t="s">
        <v>86</v>
      </c>
      <c r="C160" s="9"/>
      <c r="D160" s="70">
        <f>D10+D85</f>
        <v>94585025.75</v>
      </c>
      <c r="E160" s="70">
        <f>E10+E85</f>
        <v>2584431.120000001</v>
      </c>
      <c r="F160" s="70">
        <f>F10+F85</f>
        <v>97169456.86999999</v>
      </c>
      <c r="G160" s="70">
        <f>G10+G85</f>
        <v>29553332.909999996</v>
      </c>
      <c r="H160" s="70">
        <f>H10+H85</f>
        <v>29553332.909999996</v>
      </c>
      <c r="I160" s="70">
        <f>I10+I85</f>
        <v>67616123.96000001</v>
      </c>
    </row>
    <row r="161" spans="2:9" ht="13.5" thickBot="1">
      <c r="B161" s="4"/>
      <c r="C161" s="11"/>
      <c r="D161" s="76"/>
      <c r="E161" s="77"/>
      <c r="F161" s="77"/>
      <c r="G161" s="77"/>
      <c r="H161" s="77"/>
      <c r="I161" s="77"/>
    </row>
    <row r="162" ht="6.75" customHeight="1"/>
    <row r="163" spans="2:9" ht="12.75">
      <c r="B163" s="50" t="s">
        <v>88</v>
      </c>
      <c r="C163" s="50"/>
      <c r="D163" s="50"/>
      <c r="E163" s="50"/>
      <c r="F163" s="50"/>
      <c r="G163" s="50"/>
      <c r="H163" s="50"/>
      <c r="I163" s="50"/>
    </row>
    <row r="164" spans="2:9" ht="29.25" customHeight="1">
      <c r="B164" s="50"/>
      <c r="C164" s="50"/>
      <c r="D164" s="50"/>
      <c r="E164" s="50"/>
      <c r="F164" s="50"/>
      <c r="G164" s="50"/>
      <c r="H164" s="50"/>
      <c r="I164" s="50"/>
    </row>
    <row r="165" spans="2:9" ht="6" customHeight="1">
      <c r="B165" s="21"/>
      <c r="C165" s="21"/>
      <c r="D165" s="22"/>
      <c r="E165" s="22"/>
      <c r="F165" s="21"/>
      <c r="G165" s="23"/>
      <c r="H165" s="23"/>
      <c r="I165" s="23"/>
    </row>
    <row r="166" spans="4:9" ht="9" customHeight="1">
      <c r="D166" s="5"/>
      <c r="E166" s="5"/>
      <c r="F166" s="5"/>
      <c r="G166" s="5"/>
      <c r="H166" s="5"/>
      <c r="I166" s="5"/>
    </row>
    <row r="167" spans="3:9" ht="12.75">
      <c r="C167" s="33" t="s">
        <v>89</v>
      </c>
      <c r="D167" s="51" t="s">
        <v>90</v>
      </c>
      <c r="E167" s="52"/>
      <c r="F167" s="29"/>
      <c r="G167" s="51" t="s">
        <v>93</v>
      </c>
      <c r="H167" s="52"/>
      <c r="I167" s="52"/>
    </row>
    <row r="168" spans="3:9" ht="12.75">
      <c r="C168" s="34" t="s">
        <v>91</v>
      </c>
      <c r="D168" s="53" t="s">
        <v>92</v>
      </c>
      <c r="E168" s="53"/>
      <c r="F168" s="28"/>
      <c r="G168" s="54" t="s">
        <v>94</v>
      </c>
      <c r="H168" s="55"/>
      <c r="I168" s="55"/>
    </row>
  </sheetData>
  <sheetProtection/>
  <mergeCells count="17">
    <mergeCell ref="B163:I164"/>
    <mergeCell ref="D167:E167"/>
    <mergeCell ref="G167:I167"/>
    <mergeCell ref="D168:E168"/>
    <mergeCell ref="G168:I168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9" r:id="rId2"/>
  <rowBreaks count="1" manualBreakCount="1">
    <brk id="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8" customWidth="1"/>
    <col min="5" max="5" width="19.140625" style="58" customWidth="1"/>
    <col min="6" max="6" width="13.57421875" style="58" customWidth="1"/>
    <col min="7" max="7" width="13.140625" style="58" customWidth="1"/>
    <col min="8" max="8" width="14.7109375" style="58" customWidth="1"/>
    <col min="9" max="9" width="15.28125" style="58" bestFit="1" customWidth="1"/>
    <col min="10" max="16384" width="11.00390625" style="5" customWidth="1"/>
  </cols>
  <sheetData>
    <row r="1" ht="13.5" thickBot="1"/>
    <row r="2" spans="2:9" ht="12.75">
      <c r="B2" s="35" t="s">
        <v>87</v>
      </c>
      <c r="C2" s="44"/>
      <c r="D2" s="44"/>
      <c r="E2" s="44"/>
      <c r="F2" s="44"/>
      <c r="G2" s="44"/>
      <c r="H2" s="44"/>
      <c r="I2" s="45"/>
    </row>
    <row r="3" spans="2:9" ht="12.75">
      <c r="B3" s="37" t="s">
        <v>0</v>
      </c>
      <c r="C3" s="46"/>
      <c r="D3" s="46"/>
      <c r="E3" s="46"/>
      <c r="F3" s="46"/>
      <c r="G3" s="46"/>
      <c r="H3" s="46"/>
      <c r="I3" s="47"/>
    </row>
    <row r="4" spans="2:9" ht="12.75">
      <c r="B4" s="37" t="s">
        <v>1</v>
      </c>
      <c r="C4" s="46"/>
      <c r="D4" s="46"/>
      <c r="E4" s="46"/>
      <c r="F4" s="46"/>
      <c r="G4" s="46"/>
      <c r="H4" s="46"/>
      <c r="I4" s="47"/>
    </row>
    <row r="5" spans="2:9" ht="12.75">
      <c r="B5" s="37" t="s">
        <v>96</v>
      </c>
      <c r="C5" s="46"/>
      <c r="D5" s="46"/>
      <c r="E5" s="46"/>
      <c r="F5" s="46"/>
      <c r="G5" s="46"/>
      <c r="H5" s="46"/>
      <c r="I5" s="47"/>
    </row>
    <row r="6" spans="2:9" ht="13.5" thickBot="1">
      <c r="B6" s="39" t="s">
        <v>2</v>
      </c>
      <c r="C6" s="48"/>
      <c r="D6" s="48"/>
      <c r="E6" s="48"/>
      <c r="F6" s="48"/>
      <c r="G6" s="48"/>
      <c r="H6" s="48"/>
      <c r="I6" s="49"/>
    </row>
    <row r="7" spans="2:9" ht="15.75" customHeight="1">
      <c r="B7" s="35" t="s">
        <v>3</v>
      </c>
      <c r="C7" s="36"/>
      <c r="D7" s="59" t="s">
        <v>4</v>
      </c>
      <c r="E7" s="60"/>
      <c r="F7" s="60"/>
      <c r="G7" s="60"/>
      <c r="H7" s="61"/>
      <c r="I7" s="62" t="s">
        <v>5</v>
      </c>
    </row>
    <row r="8" spans="2:9" ht="15" customHeight="1" thickBot="1">
      <c r="B8" s="37"/>
      <c r="C8" s="38"/>
      <c r="D8" s="63"/>
      <c r="E8" s="64"/>
      <c r="F8" s="64"/>
      <c r="G8" s="64"/>
      <c r="H8" s="65"/>
      <c r="I8" s="66"/>
    </row>
    <row r="9" spans="2:9" ht="26.25" thickBot="1">
      <c r="B9" s="39"/>
      <c r="C9" s="40"/>
      <c r="D9" s="67" t="s">
        <v>6</v>
      </c>
      <c r="E9" s="68" t="s">
        <v>7</v>
      </c>
      <c r="F9" s="67" t="s">
        <v>8</v>
      </c>
      <c r="G9" s="67" t="s">
        <v>9</v>
      </c>
      <c r="H9" s="67" t="s">
        <v>10</v>
      </c>
      <c r="I9" s="69"/>
    </row>
    <row r="10" spans="2:9" ht="12.75">
      <c r="B10" s="6" t="s">
        <v>11</v>
      </c>
      <c r="C10" s="7"/>
      <c r="D10" s="70">
        <f>D11+D19+D29+D39+D49+D59+D72+D76+D63</f>
        <v>56118255.75</v>
      </c>
      <c r="E10" s="70">
        <f>E11+E19+E29+E39+E49+E59+E72+E76+E63</f>
        <v>-1473266.92</v>
      </c>
      <c r="F10" s="70">
        <f>F11+F19+F29+F39+F49+F59+F72+F76+F63</f>
        <v>54644988.82999999</v>
      </c>
      <c r="G10" s="70">
        <f>G11+G19+G29+G39+G49+G59+G72+G76+G63</f>
        <v>20469130.88</v>
      </c>
      <c r="H10" s="70">
        <f>H11+H19+H29+H39+H49+H59+H72+H76+H63</f>
        <v>20469130.88</v>
      </c>
      <c r="I10" s="70">
        <f>I11+I19+I29+I39+I49+I59+I72+I76+I63</f>
        <v>34175857.949999996</v>
      </c>
    </row>
    <row r="11" spans="2:9" ht="12.75">
      <c r="B11" s="2" t="s">
        <v>12</v>
      </c>
      <c r="C11" s="8"/>
      <c r="D11" s="71">
        <f>SUM(D12:D18)</f>
        <v>30067892</v>
      </c>
      <c r="E11" s="71">
        <f>SUM(E12:E18)</f>
        <v>-7208250.15</v>
      </c>
      <c r="F11" s="71">
        <f>SUM(F12:F18)</f>
        <v>22859641.85</v>
      </c>
      <c r="G11" s="71">
        <f>SUM(G12:G18)</f>
        <v>9282871.600000001</v>
      </c>
      <c r="H11" s="71">
        <f>SUM(H12:H18)</f>
        <v>9282871.600000001</v>
      </c>
      <c r="I11" s="71">
        <f>SUM(I12:I18)</f>
        <v>13576770.25</v>
      </c>
    </row>
    <row r="12" spans="2:9" ht="12.75">
      <c r="B12" s="12" t="s">
        <v>13</v>
      </c>
      <c r="C12" s="10"/>
      <c r="D12" s="71">
        <v>17440000</v>
      </c>
      <c r="E12" s="72">
        <v>-1479940.01</v>
      </c>
      <c r="F12" s="72">
        <f>D12+E12</f>
        <v>15960059.99</v>
      </c>
      <c r="G12" s="72">
        <v>7728016</v>
      </c>
      <c r="H12" s="72">
        <v>7728016</v>
      </c>
      <c r="I12" s="72">
        <f>F12-G12</f>
        <v>8232043.99</v>
      </c>
    </row>
    <row r="13" spans="2:9" ht="12.75">
      <c r="B13" s="12" t="s">
        <v>14</v>
      </c>
      <c r="C13" s="10"/>
      <c r="D13" s="71">
        <v>1150000</v>
      </c>
      <c r="E13" s="72">
        <v>565593.6</v>
      </c>
      <c r="F13" s="72">
        <f>D13+E13</f>
        <v>1715593.6</v>
      </c>
      <c r="G13" s="72">
        <v>1049357.62</v>
      </c>
      <c r="H13" s="72">
        <v>1049357.62</v>
      </c>
      <c r="I13" s="72">
        <f>F13-G13</f>
        <v>666235.98</v>
      </c>
    </row>
    <row r="14" spans="2:9" ht="12.75">
      <c r="B14" s="12" t="s">
        <v>15</v>
      </c>
      <c r="C14" s="10"/>
      <c r="D14" s="71">
        <v>5117892</v>
      </c>
      <c r="E14" s="72">
        <v>-675367.74</v>
      </c>
      <c r="F14" s="72">
        <f>D14+E14</f>
        <v>4442524.26</v>
      </c>
      <c r="G14" s="72">
        <v>238504</v>
      </c>
      <c r="H14" s="72">
        <v>238504</v>
      </c>
      <c r="I14" s="72">
        <f>F14-G14</f>
        <v>4204020.26</v>
      </c>
    </row>
    <row r="15" spans="2:9" ht="12.75">
      <c r="B15" s="12" t="s">
        <v>16</v>
      </c>
      <c r="C15" s="10"/>
      <c r="D15" s="71"/>
      <c r="E15" s="72"/>
      <c r="F15" s="72">
        <f>D15+E15</f>
        <v>0</v>
      </c>
      <c r="G15" s="72"/>
      <c r="H15" s="72"/>
      <c r="I15" s="72">
        <f>F15-G15</f>
        <v>0</v>
      </c>
    </row>
    <row r="16" spans="2:9" ht="12.75">
      <c r="B16" s="12" t="s">
        <v>17</v>
      </c>
      <c r="C16" s="10"/>
      <c r="D16" s="71">
        <v>6360000</v>
      </c>
      <c r="E16" s="72">
        <v>-5618536</v>
      </c>
      <c r="F16" s="72">
        <f>D16+E16</f>
        <v>741464</v>
      </c>
      <c r="G16" s="72">
        <v>266993.98</v>
      </c>
      <c r="H16" s="72">
        <v>266993.98</v>
      </c>
      <c r="I16" s="72">
        <f>F16-G16</f>
        <v>474470.02</v>
      </c>
    </row>
    <row r="17" spans="2:9" ht="12.75">
      <c r="B17" s="12" t="s">
        <v>18</v>
      </c>
      <c r="C17" s="10"/>
      <c r="D17" s="71"/>
      <c r="E17" s="72"/>
      <c r="F17" s="72">
        <f>D17+E17</f>
        <v>0</v>
      </c>
      <c r="G17" s="72"/>
      <c r="H17" s="72"/>
      <c r="I17" s="72">
        <f>F17-G17</f>
        <v>0</v>
      </c>
    </row>
    <row r="18" spans="2:9" ht="12.75">
      <c r="B18" s="12" t="s">
        <v>19</v>
      </c>
      <c r="C18" s="10"/>
      <c r="D18" s="71"/>
      <c r="E18" s="72"/>
      <c r="F18" s="72">
        <f>D18+E18</f>
        <v>0</v>
      </c>
      <c r="G18" s="72"/>
      <c r="H18" s="72"/>
      <c r="I18" s="72">
        <f>F18-G18</f>
        <v>0</v>
      </c>
    </row>
    <row r="19" spans="2:9" ht="12.75">
      <c r="B19" s="2" t="s">
        <v>20</v>
      </c>
      <c r="C19" s="8"/>
      <c r="D19" s="71">
        <f>SUM(D20:D28)</f>
        <v>2275000</v>
      </c>
      <c r="E19" s="71">
        <f>SUM(E20:E28)</f>
        <v>5104858.6899999995</v>
      </c>
      <c r="F19" s="71">
        <f>SUM(F20:F28)</f>
        <v>7379858.6899999995</v>
      </c>
      <c r="G19" s="71">
        <f>SUM(G20:G28)</f>
        <v>3283162.2100000004</v>
      </c>
      <c r="H19" s="71">
        <f>SUM(H20:H28)</f>
        <v>3283162.2100000004</v>
      </c>
      <c r="I19" s="71">
        <f>SUM(I20:I28)</f>
        <v>4096696.48</v>
      </c>
    </row>
    <row r="20" spans="2:9" ht="12.75">
      <c r="B20" s="12" t="s">
        <v>21</v>
      </c>
      <c r="C20" s="10"/>
      <c r="D20" s="71">
        <v>1355000</v>
      </c>
      <c r="E20" s="72">
        <v>-20043.77</v>
      </c>
      <c r="F20" s="71">
        <f>D20+E20</f>
        <v>1334956.23</v>
      </c>
      <c r="G20" s="72">
        <v>602019.87</v>
      </c>
      <c r="H20" s="72">
        <v>602019.87</v>
      </c>
      <c r="I20" s="72">
        <f>F20-G20</f>
        <v>732936.36</v>
      </c>
    </row>
    <row r="21" spans="2:9" ht="12.75">
      <c r="B21" s="12" t="s">
        <v>22</v>
      </c>
      <c r="C21" s="10"/>
      <c r="D21" s="71">
        <v>30000</v>
      </c>
      <c r="E21" s="72">
        <v>95480.98</v>
      </c>
      <c r="F21" s="71">
        <f>D21+E21</f>
        <v>125480.98</v>
      </c>
      <c r="G21" s="72">
        <v>48480.98</v>
      </c>
      <c r="H21" s="72">
        <v>48480.98</v>
      </c>
      <c r="I21" s="72">
        <f>F21-G21</f>
        <v>77000</v>
      </c>
    </row>
    <row r="22" spans="2:9" ht="12.75">
      <c r="B22" s="12" t="s">
        <v>23</v>
      </c>
      <c r="C22" s="10"/>
      <c r="D22" s="71"/>
      <c r="E22" s="72"/>
      <c r="F22" s="71">
        <f>D22+E22</f>
        <v>0</v>
      </c>
      <c r="G22" s="72"/>
      <c r="H22" s="72"/>
      <c r="I22" s="72">
        <f>F22-G22</f>
        <v>0</v>
      </c>
    </row>
    <row r="23" spans="2:9" ht="12.75">
      <c r="B23" s="12" t="s">
        <v>24</v>
      </c>
      <c r="C23" s="10"/>
      <c r="D23" s="71">
        <v>360000</v>
      </c>
      <c r="E23" s="72">
        <v>3998095.24</v>
      </c>
      <c r="F23" s="71">
        <f>D23+E23</f>
        <v>4358095.24</v>
      </c>
      <c r="G23" s="72">
        <v>2248341.92</v>
      </c>
      <c r="H23" s="72">
        <v>2248341.92</v>
      </c>
      <c r="I23" s="72">
        <f>F23-G23</f>
        <v>2109753.3200000003</v>
      </c>
    </row>
    <row r="24" spans="2:9" ht="12.75">
      <c r="B24" s="12" t="s">
        <v>25</v>
      </c>
      <c r="C24" s="10"/>
      <c r="D24" s="71">
        <v>50000</v>
      </c>
      <c r="E24" s="72">
        <v>21503.37</v>
      </c>
      <c r="F24" s="71">
        <f>D24+E24</f>
        <v>71503.37</v>
      </c>
      <c r="G24" s="72">
        <v>23065.18</v>
      </c>
      <c r="H24" s="72">
        <v>23065.18</v>
      </c>
      <c r="I24" s="72">
        <f>F24-G24</f>
        <v>48438.189999999995</v>
      </c>
    </row>
    <row r="25" spans="2:9" ht="12.75">
      <c r="B25" s="12" t="s">
        <v>26</v>
      </c>
      <c r="C25" s="10"/>
      <c r="D25" s="71">
        <v>0</v>
      </c>
      <c r="E25" s="72">
        <v>1062602.84</v>
      </c>
      <c r="F25" s="71">
        <f>D25+E25</f>
        <v>1062602.84</v>
      </c>
      <c r="G25" s="72">
        <v>0</v>
      </c>
      <c r="H25" s="72">
        <v>0</v>
      </c>
      <c r="I25" s="72">
        <f>F25-G25</f>
        <v>1062602.84</v>
      </c>
    </row>
    <row r="26" spans="2:9" ht="12.75">
      <c r="B26" s="12" t="s">
        <v>27</v>
      </c>
      <c r="C26" s="10"/>
      <c r="D26" s="71">
        <v>10000</v>
      </c>
      <c r="E26" s="72">
        <v>60378.08</v>
      </c>
      <c r="F26" s="71">
        <f>D26+E26</f>
        <v>70378.08</v>
      </c>
      <c r="G26" s="72">
        <v>70378.08</v>
      </c>
      <c r="H26" s="72">
        <v>70378.08</v>
      </c>
      <c r="I26" s="72">
        <f>F26-G26</f>
        <v>0</v>
      </c>
    </row>
    <row r="27" spans="2:9" ht="12.75">
      <c r="B27" s="12" t="s">
        <v>28</v>
      </c>
      <c r="C27" s="10"/>
      <c r="D27" s="71">
        <v>20000</v>
      </c>
      <c r="E27" s="72">
        <v>-14750.07</v>
      </c>
      <c r="F27" s="71">
        <f>D27+E27</f>
        <v>5249.93</v>
      </c>
      <c r="G27" s="72">
        <v>5249.93</v>
      </c>
      <c r="H27" s="72">
        <v>5249.93</v>
      </c>
      <c r="I27" s="72">
        <f>F27-G27</f>
        <v>0</v>
      </c>
    </row>
    <row r="28" spans="2:9" ht="12.75">
      <c r="B28" s="12" t="s">
        <v>29</v>
      </c>
      <c r="C28" s="10"/>
      <c r="D28" s="71">
        <v>450000</v>
      </c>
      <c r="E28" s="72">
        <v>-98407.98</v>
      </c>
      <c r="F28" s="71">
        <f>D28+E28</f>
        <v>351592.02</v>
      </c>
      <c r="G28" s="72">
        <v>285626.25</v>
      </c>
      <c r="H28" s="72">
        <v>285626.25</v>
      </c>
      <c r="I28" s="72">
        <f>F28-G28</f>
        <v>65965.77000000002</v>
      </c>
    </row>
    <row r="29" spans="2:9" ht="12.75">
      <c r="B29" s="2" t="s">
        <v>30</v>
      </c>
      <c r="C29" s="8"/>
      <c r="D29" s="71">
        <f>SUM(D30:D38)</f>
        <v>4535000</v>
      </c>
      <c r="E29" s="71">
        <f>SUM(E30:E38)</f>
        <v>5049281.04</v>
      </c>
      <c r="F29" s="71">
        <f>SUM(F30:F38)</f>
        <v>9584281.04</v>
      </c>
      <c r="G29" s="71">
        <f>SUM(G30:G38)</f>
        <v>3544823.16</v>
      </c>
      <c r="H29" s="71">
        <f>SUM(H30:H38)</f>
        <v>3544823.16</v>
      </c>
      <c r="I29" s="71">
        <f>SUM(I30:I38)</f>
        <v>6039457.880000001</v>
      </c>
    </row>
    <row r="30" spans="2:9" ht="12.75">
      <c r="B30" s="12" t="s">
        <v>31</v>
      </c>
      <c r="C30" s="10"/>
      <c r="D30" s="71">
        <v>60000</v>
      </c>
      <c r="E30" s="72">
        <v>30000</v>
      </c>
      <c r="F30" s="71">
        <f>D30+E30</f>
        <v>90000</v>
      </c>
      <c r="G30" s="72">
        <v>19363</v>
      </c>
      <c r="H30" s="72">
        <v>19363</v>
      </c>
      <c r="I30" s="72">
        <f>F30-G30</f>
        <v>70637</v>
      </c>
    </row>
    <row r="31" spans="2:9" ht="12.75">
      <c r="B31" s="12" t="s">
        <v>32</v>
      </c>
      <c r="C31" s="10"/>
      <c r="D31" s="71">
        <v>300000</v>
      </c>
      <c r="E31" s="72">
        <v>2129979.2</v>
      </c>
      <c r="F31" s="71">
        <f>D31+E31</f>
        <v>2429979.2</v>
      </c>
      <c r="G31" s="72">
        <v>654378.04</v>
      </c>
      <c r="H31" s="72">
        <v>654378.04</v>
      </c>
      <c r="I31" s="72">
        <f>F31-G31</f>
        <v>1775601.1600000001</v>
      </c>
    </row>
    <row r="32" spans="2:9" ht="12.75">
      <c r="B32" s="12" t="s">
        <v>33</v>
      </c>
      <c r="C32" s="10"/>
      <c r="D32" s="71">
        <v>150000</v>
      </c>
      <c r="E32" s="72">
        <v>201900</v>
      </c>
      <c r="F32" s="71">
        <f>D32+E32</f>
        <v>351900</v>
      </c>
      <c r="G32" s="72">
        <v>70960</v>
      </c>
      <c r="H32" s="72">
        <v>70960</v>
      </c>
      <c r="I32" s="72">
        <f>F32-G32</f>
        <v>280940</v>
      </c>
    </row>
    <row r="33" spans="2:9" ht="12.75">
      <c r="B33" s="12" t="s">
        <v>34</v>
      </c>
      <c r="C33" s="10"/>
      <c r="D33" s="71">
        <v>10000</v>
      </c>
      <c r="E33" s="72">
        <v>21044</v>
      </c>
      <c r="F33" s="71">
        <f>D33+E33</f>
        <v>31044</v>
      </c>
      <c r="G33" s="72">
        <v>0</v>
      </c>
      <c r="H33" s="72">
        <v>0</v>
      </c>
      <c r="I33" s="72">
        <f>F33-G33</f>
        <v>31044</v>
      </c>
    </row>
    <row r="34" spans="2:9" ht="12.75">
      <c r="B34" s="12" t="s">
        <v>35</v>
      </c>
      <c r="C34" s="10"/>
      <c r="D34" s="71">
        <v>2050000</v>
      </c>
      <c r="E34" s="72">
        <v>-280651.79</v>
      </c>
      <c r="F34" s="71">
        <f>D34+E34</f>
        <v>1769348.21</v>
      </c>
      <c r="G34" s="72">
        <v>457744.81</v>
      </c>
      <c r="H34" s="72">
        <v>457744.81</v>
      </c>
      <c r="I34" s="72">
        <f>F34-G34</f>
        <v>1311603.4</v>
      </c>
    </row>
    <row r="35" spans="2:9" ht="12.75">
      <c r="B35" s="12" t="s">
        <v>36</v>
      </c>
      <c r="C35" s="10"/>
      <c r="D35" s="71">
        <v>190000</v>
      </c>
      <c r="E35" s="72">
        <v>10000</v>
      </c>
      <c r="F35" s="71">
        <f>D35+E35</f>
        <v>200000</v>
      </c>
      <c r="G35" s="72">
        <v>116969.76</v>
      </c>
      <c r="H35" s="72">
        <v>116969.76</v>
      </c>
      <c r="I35" s="72">
        <f>F35-G35</f>
        <v>83030.24</v>
      </c>
    </row>
    <row r="36" spans="2:9" ht="12.75">
      <c r="B36" s="12" t="s">
        <v>37</v>
      </c>
      <c r="C36" s="10"/>
      <c r="D36" s="71">
        <v>225000</v>
      </c>
      <c r="E36" s="72">
        <v>-75000</v>
      </c>
      <c r="F36" s="71">
        <f>D36+E36</f>
        <v>150000</v>
      </c>
      <c r="G36" s="72">
        <v>0</v>
      </c>
      <c r="H36" s="72">
        <v>0</v>
      </c>
      <c r="I36" s="72">
        <f>F36-G36</f>
        <v>150000</v>
      </c>
    </row>
    <row r="37" spans="2:9" ht="12.75">
      <c r="B37" s="12" t="s">
        <v>38</v>
      </c>
      <c r="C37" s="10"/>
      <c r="D37" s="71">
        <v>350000</v>
      </c>
      <c r="E37" s="72">
        <v>1172193.35</v>
      </c>
      <c r="F37" s="71">
        <f>D37+E37</f>
        <v>1522193.35</v>
      </c>
      <c r="G37" s="72">
        <v>441345.35</v>
      </c>
      <c r="H37" s="72">
        <v>441345.35</v>
      </c>
      <c r="I37" s="72">
        <f>F37-G37</f>
        <v>1080848</v>
      </c>
    </row>
    <row r="38" spans="2:9" ht="12.75">
      <c r="B38" s="12" t="s">
        <v>39</v>
      </c>
      <c r="C38" s="10"/>
      <c r="D38" s="71">
        <v>1200000</v>
      </c>
      <c r="E38" s="72">
        <v>1839816.28</v>
      </c>
      <c r="F38" s="71">
        <f>D38+E38</f>
        <v>3039816.2800000003</v>
      </c>
      <c r="G38" s="72">
        <v>1784062.2</v>
      </c>
      <c r="H38" s="72">
        <v>1784062.2</v>
      </c>
      <c r="I38" s="72">
        <f>F38-G38</f>
        <v>1255754.0800000003</v>
      </c>
    </row>
    <row r="39" spans="2:9" ht="25.5" customHeight="1">
      <c r="B39" s="56" t="s">
        <v>40</v>
      </c>
      <c r="C39" s="57"/>
      <c r="D39" s="71">
        <f>SUM(D40:D48)</f>
        <v>3535000</v>
      </c>
      <c r="E39" s="71">
        <f>SUM(E40:E48)</f>
        <v>5146110.19</v>
      </c>
      <c r="F39" s="71">
        <f>SUM(F40:F48)</f>
        <v>8681110.19</v>
      </c>
      <c r="G39" s="71">
        <f>SUM(G40:G48)</f>
        <v>4060598.92</v>
      </c>
      <c r="H39" s="71">
        <f>SUM(H40:H48)</f>
        <v>4060598.92</v>
      </c>
      <c r="I39" s="71">
        <f>SUM(I40:I48)</f>
        <v>4620511.27</v>
      </c>
    </row>
    <row r="40" spans="2:9" ht="12.75">
      <c r="B40" s="12" t="s">
        <v>41</v>
      </c>
      <c r="C40" s="10"/>
      <c r="D40" s="71">
        <v>600000</v>
      </c>
      <c r="E40" s="72">
        <v>57000</v>
      </c>
      <c r="F40" s="71">
        <f>D40+E40</f>
        <v>657000</v>
      </c>
      <c r="G40" s="72">
        <v>333428</v>
      </c>
      <c r="H40" s="72">
        <v>333428</v>
      </c>
      <c r="I40" s="72">
        <f>F40-G40</f>
        <v>323572</v>
      </c>
    </row>
    <row r="41" spans="2:9" ht="12.75">
      <c r="B41" s="12" t="s">
        <v>42</v>
      </c>
      <c r="C41" s="10"/>
      <c r="D41" s="71"/>
      <c r="E41" s="72"/>
      <c r="F41" s="71">
        <f>D41+E41</f>
        <v>0</v>
      </c>
      <c r="G41" s="72"/>
      <c r="H41" s="72"/>
      <c r="I41" s="72">
        <f>F41-G41</f>
        <v>0</v>
      </c>
    </row>
    <row r="42" spans="2:9" ht="12.75">
      <c r="B42" s="12" t="s">
        <v>43</v>
      </c>
      <c r="C42" s="10"/>
      <c r="D42" s="71">
        <v>0</v>
      </c>
      <c r="E42" s="72">
        <v>1110591</v>
      </c>
      <c r="F42" s="71">
        <f>D42+E42</f>
        <v>1110591</v>
      </c>
      <c r="G42" s="72">
        <v>1110591</v>
      </c>
      <c r="H42" s="72">
        <v>1110591</v>
      </c>
      <c r="I42" s="72">
        <f>F42-G42</f>
        <v>0</v>
      </c>
    </row>
    <row r="43" spans="2:9" ht="12.75">
      <c r="B43" s="12" t="s">
        <v>44</v>
      </c>
      <c r="C43" s="10"/>
      <c r="D43" s="71">
        <v>2530000</v>
      </c>
      <c r="E43" s="72">
        <v>458696.59</v>
      </c>
      <c r="F43" s="71">
        <f>D43+E43</f>
        <v>2988696.59</v>
      </c>
      <c r="G43" s="72">
        <v>1086997.92</v>
      </c>
      <c r="H43" s="72">
        <v>1086997.92</v>
      </c>
      <c r="I43" s="72">
        <f>F43-G43</f>
        <v>1901698.67</v>
      </c>
    </row>
    <row r="44" spans="2:9" ht="12.75">
      <c r="B44" s="12" t="s">
        <v>45</v>
      </c>
      <c r="C44" s="10"/>
      <c r="D44" s="71">
        <v>0</v>
      </c>
      <c r="E44" s="72">
        <v>3924822.6</v>
      </c>
      <c r="F44" s="71">
        <f>D44+E44</f>
        <v>3924822.6</v>
      </c>
      <c r="G44" s="72">
        <v>1529582</v>
      </c>
      <c r="H44" s="72">
        <v>1529582</v>
      </c>
      <c r="I44" s="72">
        <f>F44-G44</f>
        <v>2395240.6</v>
      </c>
    </row>
    <row r="45" spans="2:9" ht="12.75">
      <c r="B45" s="12" t="s">
        <v>46</v>
      </c>
      <c r="C45" s="10"/>
      <c r="D45" s="71"/>
      <c r="E45" s="72"/>
      <c r="F45" s="71">
        <f>D45+E45</f>
        <v>0</v>
      </c>
      <c r="G45" s="72"/>
      <c r="H45" s="72"/>
      <c r="I45" s="72">
        <f>F45-G45</f>
        <v>0</v>
      </c>
    </row>
    <row r="46" spans="2:9" ht="12.75">
      <c r="B46" s="12" t="s">
        <v>47</v>
      </c>
      <c r="C46" s="10"/>
      <c r="D46" s="71"/>
      <c r="E46" s="72"/>
      <c r="F46" s="71">
        <f>D46+E46</f>
        <v>0</v>
      </c>
      <c r="G46" s="72"/>
      <c r="H46" s="72"/>
      <c r="I46" s="72">
        <f>F46-G46</f>
        <v>0</v>
      </c>
    </row>
    <row r="47" spans="2:9" ht="12.75">
      <c r="B47" s="12" t="s">
        <v>48</v>
      </c>
      <c r="C47" s="10"/>
      <c r="D47" s="71">
        <v>405000</v>
      </c>
      <c r="E47" s="72">
        <v>-405000</v>
      </c>
      <c r="F47" s="71">
        <f>D47+E47</f>
        <v>0</v>
      </c>
      <c r="G47" s="72">
        <v>0</v>
      </c>
      <c r="H47" s="72">
        <v>0</v>
      </c>
      <c r="I47" s="72">
        <f>F47-G47</f>
        <v>0</v>
      </c>
    </row>
    <row r="48" spans="2:9" ht="12.75">
      <c r="B48" s="12" t="s">
        <v>49</v>
      </c>
      <c r="C48" s="10"/>
      <c r="D48" s="71"/>
      <c r="E48" s="72"/>
      <c r="F48" s="71">
        <f>D48+E48</f>
        <v>0</v>
      </c>
      <c r="G48" s="72"/>
      <c r="H48" s="72"/>
      <c r="I48" s="72">
        <f>F48-G48</f>
        <v>0</v>
      </c>
    </row>
    <row r="49" spans="2:9" ht="12.75">
      <c r="B49" s="56" t="s">
        <v>50</v>
      </c>
      <c r="C49" s="57"/>
      <c r="D49" s="71">
        <f>SUM(D50:D58)</f>
        <v>380000</v>
      </c>
      <c r="E49" s="71">
        <f>SUM(E50:E58)</f>
        <v>165019.98</v>
      </c>
      <c r="F49" s="71">
        <f>SUM(F50:F58)</f>
        <v>545019.98</v>
      </c>
      <c r="G49" s="71">
        <f>SUM(G50:G58)</f>
        <v>297674.99</v>
      </c>
      <c r="H49" s="71">
        <f>SUM(H50:H58)</f>
        <v>297674.99</v>
      </c>
      <c r="I49" s="71">
        <f>SUM(I50:I58)</f>
        <v>247344.99</v>
      </c>
    </row>
    <row r="50" spans="2:9" ht="12.75">
      <c r="B50" s="12" t="s">
        <v>51</v>
      </c>
      <c r="C50" s="10"/>
      <c r="D50" s="71">
        <v>150000</v>
      </c>
      <c r="E50" s="72">
        <v>438.84</v>
      </c>
      <c r="F50" s="71">
        <f>D50+E50</f>
        <v>150438.84</v>
      </c>
      <c r="G50" s="72">
        <v>10438.84</v>
      </c>
      <c r="H50" s="72">
        <v>10438.84</v>
      </c>
      <c r="I50" s="72">
        <f>F50-G50</f>
        <v>140000</v>
      </c>
    </row>
    <row r="51" spans="2:9" ht="12.75">
      <c r="B51" s="12" t="s">
        <v>52</v>
      </c>
      <c r="C51" s="10"/>
      <c r="D51" s="71">
        <v>50000</v>
      </c>
      <c r="E51" s="72">
        <v>-2380</v>
      </c>
      <c r="F51" s="71">
        <f>D51+E51</f>
        <v>47620</v>
      </c>
      <c r="G51" s="72">
        <v>22620</v>
      </c>
      <c r="H51" s="72">
        <v>22620</v>
      </c>
      <c r="I51" s="72">
        <f>F51-G51</f>
        <v>25000</v>
      </c>
    </row>
    <row r="52" spans="2:9" ht="12.75">
      <c r="B52" s="12" t="s">
        <v>53</v>
      </c>
      <c r="C52" s="10"/>
      <c r="D52" s="71">
        <v>30000</v>
      </c>
      <c r="E52" s="72">
        <v>60000</v>
      </c>
      <c r="F52" s="71">
        <f>D52+E52</f>
        <v>90000</v>
      </c>
      <c r="G52" s="72">
        <v>51280</v>
      </c>
      <c r="H52" s="72">
        <v>51280</v>
      </c>
      <c r="I52" s="72">
        <f>F52-G52</f>
        <v>38720</v>
      </c>
    </row>
    <row r="53" spans="2:9" ht="12.75">
      <c r="B53" s="12" t="s">
        <v>54</v>
      </c>
      <c r="C53" s="10"/>
      <c r="D53" s="71">
        <v>0</v>
      </c>
      <c r="E53" s="72">
        <v>181961.14</v>
      </c>
      <c r="F53" s="71">
        <f>D53+E53</f>
        <v>181961.14</v>
      </c>
      <c r="G53" s="72">
        <v>181961.14</v>
      </c>
      <c r="H53" s="72">
        <v>181961.14</v>
      </c>
      <c r="I53" s="72">
        <f>F53-G53</f>
        <v>0</v>
      </c>
    </row>
    <row r="54" spans="2:9" ht="12.75">
      <c r="B54" s="12" t="s">
        <v>55</v>
      </c>
      <c r="C54" s="10"/>
      <c r="D54" s="71"/>
      <c r="E54" s="72"/>
      <c r="F54" s="71">
        <f>D54+E54</f>
        <v>0</v>
      </c>
      <c r="G54" s="72"/>
      <c r="H54" s="72"/>
      <c r="I54" s="72">
        <f>F54-G54</f>
        <v>0</v>
      </c>
    </row>
    <row r="55" spans="2:9" ht="12.75">
      <c r="B55" s="12" t="s">
        <v>56</v>
      </c>
      <c r="C55" s="10"/>
      <c r="D55" s="71">
        <v>150000</v>
      </c>
      <c r="E55" s="72">
        <v>-75000</v>
      </c>
      <c r="F55" s="71">
        <f>D55+E55</f>
        <v>75000</v>
      </c>
      <c r="G55" s="72">
        <v>31375.01</v>
      </c>
      <c r="H55" s="72">
        <v>31375.01</v>
      </c>
      <c r="I55" s="72">
        <f>F55-G55</f>
        <v>43624.990000000005</v>
      </c>
    </row>
    <row r="56" spans="2:9" ht="12.75">
      <c r="B56" s="12" t="s">
        <v>57</v>
      </c>
      <c r="C56" s="10"/>
      <c r="D56" s="71"/>
      <c r="E56" s="72"/>
      <c r="F56" s="71">
        <f>D56+E56</f>
        <v>0</v>
      </c>
      <c r="G56" s="72"/>
      <c r="H56" s="72"/>
      <c r="I56" s="72">
        <f>F56-G56</f>
        <v>0</v>
      </c>
    </row>
    <row r="57" spans="2:9" ht="12.75">
      <c r="B57" s="12" t="s">
        <v>58</v>
      </c>
      <c r="C57" s="10"/>
      <c r="D57" s="71"/>
      <c r="E57" s="72"/>
      <c r="F57" s="71">
        <f>D57+E57</f>
        <v>0</v>
      </c>
      <c r="G57" s="72"/>
      <c r="H57" s="72"/>
      <c r="I57" s="72">
        <f>F57-G57</f>
        <v>0</v>
      </c>
    </row>
    <row r="58" spans="2:9" ht="12.75">
      <c r="B58" s="12" t="s">
        <v>59</v>
      </c>
      <c r="C58" s="10"/>
      <c r="D58" s="71"/>
      <c r="E58" s="72"/>
      <c r="F58" s="71">
        <f>D58+E58</f>
        <v>0</v>
      </c>
      <c r="G58" s="72"/>
      <c r="H58" s="72"/>
      <c r="I58" s="72">
        <f>F58-G58</f>
        <v>0</v>
      </c>
    </row>
    <row r="59" spans="2:9" ht="12.75">
      <c r="B59" s="2" t="s">
        <v>60</v>
      </c>
      <c r="C59" s="8"/>
      <c r="D59" s="71">
        <f>SUM(D60:D62)</f>
        <v>15325363.75</v>
      </c>
      <c r="E59" s="71">
        <f>SUM(E60:E62)</f>
        <v>-9730286.67</v>
      </c>
      <c r="F59" s="71">
        <f>SUM(F60:F62)</f>
        <v>5595077.08</v>
      </c>
      <c r="G59" s="71">
        <f>SUM(G60:G62)</f>
        <v>0</v>
      </c>
      <c r="H59" s="71">
        <f>SUM(H60:H62)</f>
        <v>0</v>
      </c>
      <c r="I59" s="72">
        <f>F59-G59</f>
        <v>5595077.08</v>
      </c>
    </row>
    <row r="60" spans="2:9" ht="12.75">
      <c r="B60" s="12" t="s">
        <v>61</v>
      </c>
      <c r="C60" s="10"/>
      <c r="D60" s="71">
        <v>13713831.75</v>
      </c>
      <c r="E60" s="72">
        <v>-8118754.67</v>
      </c>
      <c r="F60" s="71">
        <f>D60+E60</f>
        <v>5595077.08</v>
      </c>
      <c r="G60" s="72">
        <v>0</v>
      </c>
      <c r="H60" s="72">
        <v>0</v>
      </c>
      <c r="I60" s="72">
        <f>F60-G60</f>
        <v>5595077.08</v>
      </c>
    </row>
    <row r="61" spans="2:9" ht="12.75">
      <c r="B61" s="12" t="s">
        <v>62</v>
      </c>
      <c r="C61" s="10"/>
      <c r="D61" s="71">
        <v>1611532</v>
      </c>
      <c r="E61" s="72">
        <v>-1611532</v>
      </c>
      <c r="F61" s="71">
        <f>D61+E61</f>
        <v>0</v>
      </c>
      <c r="G61" s="72">
        <v>0</v>
      </c>
      <c r="H61" s="72">
        <v>0</v>
      </c>
      <c r="I61" s="72">
        <f>F61-G61</f>
        <v>0</v>
      </c>
    </row>
    <row r="62" spans="2:9" ht="12.75">
      <c r="B62" s="12" t="s">
        <v>63</v>
      </c>
      <c r="C62" s="10"/>
      <c r="D62" s="71"/>
      <c r="E62" s="72"/>
      <c r="F62" s="71">
        <f>D62+E62</f>
        <v>0</v>
      </c>
      <c r="G62" s="72"/>
      <c r="H62" s="72"/>
      <c r="I62" s="72">
        <f>F62-G62</f>
        <v>0</v>
      </c>
    </row>
    <row r="63" spans="2:9" ht="12.75">
      <c r="B63" s="56" t="s">
        <v>64</v>
      </c>
      <c r="C63" s="57"/>
      <c r="D63" s="71">
        <f>SUM(D64:D71)</f>
        <v>0</v>
      </c>
      <c r="E63" s="71">
        <f>SUM(E64:E71)</f>
        <v>0</v>
      </c>
      <c r="F63" s="71">
        <f>F64+F65+F66+F67+F68+F70+F71</f>
        <v>0</v>
      </c>
      <c r="G63" s="71">
        <f>SUM(G64:G71)</f>
        <v>0</v>
      </c>
      <c r="H63" s="71">
        <f>SUM(H64:H71)</f>
        <v>0</v>
      </c>
      <c r="I63" s="72">
        <f>F63-G63</f>
        <v>0</v>
      </c>
    </row>
    <row r="64" spans="2:9" ht="12.75">
      <c r="B64" s="12" t="s">
        <v>65</v>
      </c>
      <c r="C64" s="10"/>
      <c r="D64" s="71"/>
      <c r="E64" s="72"/>
      <c r="F64" s="71">
        <f>D64+E64</f>
        <v>0</v>
      </c>
      <c r="G64" s="72"/>
      <c r="H64" s="72"/>
      <c r="I64" s="72">
        <f>F64-G64</f>
        <v>0</v>
      </c>
    </row>
    <row r="65" spans="2:9" ht="12.75">
      <c r="B65" s="12" t="s">
        <v>66</v>
      </c>
      <c r="C65" s="10"/>
      <c r="D65" s="71"/>
      <c r="E65" s="72"/>
      <c r="F65" s="71">
        <f>D65+E65</f>
        <v>0</v>
      </c>
      <c r="G65" s="72"/>
      <c r="H65" s="72"/>
      <c r="I65" s="72">
        <f>F65-G65</f>
        <v>0</v>
      </c>
    </row>
    <row r="66" spans="2:9" ht="12.75">
      <c r="B66" s="12" t="s">
        <v>67</v>
      </c>
      <c r="C66" s="10"/>
      <c r="D66" s="71"/>
      <c r="E66" s="72"/>
      <c r="F66" s="71">
        <f>D66+E66</f>
        <v>0</v>
      </c>
      <c r="G66" s="72"/>
      <c r="H66" s="72"/>
      <c r="I66" s="72">
        <f>F66-G66</f>
        <v>0</v>
      </c>
    </row>
    <row r="67" spans="2:9" ht="12.75">
      <c r="B67" s="12" t="s">
        <v>68</v>
      </c>
      <c r="C67" s="10"/>
      <c r="D67" s="71"/>
      <c r="E67" s="72"/>
      <c r="F67" s="71">
        <f>D67+E67</f>
        <v>0</v>
      </c>
      <c r="G67" s="72"/>
      <c r="H67" s="72"/>
      <c r="I67" s="72">
        <f>F67-G67</f>
        <v>0</v>
      </c>
    </row>
    <row r="68" spans="2:9" ht="12.75">
      <c r="B68" s="12" t="s">
        <v>69</v>
      </c>
      <c r="C68" s="10"/>
      <c r="D68" s="71"/>
      <c r="E68" s="72"/>
      <c r="F68" s="71">
        <f>D68+E68</f>
        <v>0</v>
      </c>
      <c r="G68" s="72"/>
      <c r="H68" s="72"/>
      <c r="I68" s="72">
        <f>F68-G68</f>
        <v>0</v>
      </c>
    </row>
    <row r="69" spans="2:9" ht="12.75">
      <c r="B69" s="12" t="s">
        <v>70</v>
      </c>
      <c r="C69" s="10"/>
      <c r="D69" s="71"/>
      <c r="E69" s="72"/>
      <c r="F69" s="71">
        <f>D69+E69</f>
        <v>0</v>
      </c>
      <c r="G69" s="72"/>
      <c r="H69" s="72"/>
      <c r="I69" s="72">
        <f>F69-G69</f>
        <v>0</v>
      </c>
    </row>
    <row r="70" spans="2:9" ht="12.75">
      <c r="B70" s="12" t="s">
        <v>71</v>
      </c>
      <c r="C70" s="10"/>
      <c r="D70" s="71"/>
      <c r="E70" s="72"/>
      <c r="F70" s="71">
        <f>D70+E70</f>
        <v>0</v>
      </c>
      <c r="G70" s="72"/>
      <c r="H70" s="72"/>
      <c r="I70" s="72">
        <f>F70-G70</f>
        <v>0</v>
      </c>
    </row>
    <row r="71" spans="2:9" ht="12.75">
      <c r="B71" s="12" t="s">
        <v>72</v>
      </c>
      <c r="C71" s="10"/>
      <c r="D71" s="71"/>
      <c r="E71" s="72"/>
      <c r="F71" s="71">
        <f>D71+E71</f>
        <v>0</v>
      </c>
      <c r="G71" s="72"/>
      <c r="H71" s="72"/>
      <c r="I71" s="72">
        <f>F71-G71</f>
        <v>0</v>
      </c>
    </row>
    <row r="72" spans="2:9" ht="12.75">
      <c r="B72" s="2" t="s">
        <v>73</v>
      </c>
      <c r="C72" s="8"/>
      <c r="D72" s="71">
        <f>SUM(D73:D75)</f>
        <v>0</v>
      </c>
      <c r="E72" s="71">
        <f>SUM(E73:E75)</f>
        <v>0</v>
      </c>
      <c r="F72" s="71">
        <f>SUM(F73:F75)</f>
        <v>0</v>
      </c>
      <c r="G72" s="71">
        <f>SUM(G73:G75)</f>
        <v>0</v>
      </c>
      <c r="H72" s="71">
        <f>SUM(H73:H75)</f>
        <v>0</v>
      </c>
      <c r="I72" s="72">
        <f>F72-G72</f>
        <v>0</v>
      </c>
    </row>
    <row r="73" spans="2:9" ht="12.75">
      <c r="B73" s="12" t="s">
        <v>74</v>
      </c>
      <c r="C73" s="10"/>
      <c r="D73" s="71"/>
      <c r="E73" s="72"/>
      <c r="F73" s="71">
        <f>D73+E73</f>
        <v>0</v>
      </c>
      <c r="G73" s="72"/>
      <c r="H73" s="72"/>
      <c r="I73" s="72">
        <f>F73-G73</f>
        <v>0</v>
      </c>
    </row>
    <row r="74" spans="2:9" ht="12.75">
      <c r="B74" s="12" t="s">
        <v>75</v>
      </c>
      <c r="C74" s="10"/>
      <c r="D74" s="71"/>
      <c r="E74" s="72"/>
      <c r="F74" s="71">
        <f>D74+E74</f>
        <v>0</v>
      </c>
      <c r="G74" s="72"/>
      <c r="H74" s="72"/>
      <c r="I74" s="72">
        <f>F74-G74</f>
        <v>0</v>
      </c>
    </row>
    <row r="75" spans="2:9" ht="12.75">
      <c r="B75" s="12" t="s">
        <v>76</v>
      </c>
      <c r="C75" s="10"/>
      <c r="D75" s="71"/>
      <c r="E75" s="72"/>
      <c r="F75" s="71">
        <f>D75+E75</f>
        <v>0</v>
      </c>
      <c r="G75" s="72"/>
      <c r="H75" s="72"/>
      <c r="I75" s="72">
        <f>F75-G75</f>
        <v>0</v>
      </c>
    </row>
    <row r="76" spans="2:9" ht="12.75">
      <c r="B76" s="2" t="s">
        <v>77</v>
      </c>
      <c r="C76" s="8"/>
      <c r="D76" s="71">
        <f>SUM(D77:D83)</f>
        <v>0</v>
      </c>
      <c r="E76" s="71">
        <f>SUM(E77:E83)</f>
        <v>0</v>
      </c>
      <c r="F76" s="71">
        <f>SUM(F77:F83)</f>
        <v>0</v>
      </c>
      <c r="G76" s="71">
        <f>SUM(G77:G83)</f>
        <v>0</v>
      </c>
      <c r="H76" s="71">
        <f>SUM(H77:H83)</f>
        <v>0</v>
      </c>
      <c r="I76" s="72">
        <f>F76-G76</f>
        <v>0</v>
      </c>
    </row>
    <row r="77" spans="2:9" ht="12.75">
      <c r="B77" s="12" t="s">
        <v>78</v>
      </c>
      <c r="C77" s="10"/>
      <c r="D77" s="71"/>
      <c r="E77" s="72"/>
      <c r="F77" s="71">
        <f>D77+E77</f>
        <v>0</v>
      </c>
      <c r="G77" s="72"/>
      <c r="H77" s="72"/>
      <c r="I77" s="72">
        <f>F77-G77</f>
        <v>0</v>
      </c>
    </row>
    <row r="78" spans="2:9" ht="12.75">
      <c r="B78" s="12" t="s">
        <v>79</v>
      </c>
      <c r="C78" s="10"/>
      <c r="D78" s="71"/>
      <c r="E78" s="72"/>
      <c r="F78" s="71">
        <f>D78+E78</f>
        <v>0</v>
      </c>
      <c r="G78" s="72"/>
      <c r="H78" s="72"/>
      <c r="I78" s="72">
        <f>F78-G78</f>
        <v>0</v>
      </c>
    </row>
    <row r="79" spans="2:9" ht="12.75">
      <c r="B79" s="12" t="s">
        <v>80</v>
      </c>
      <c r="C79" s="10"/>
      <c r="D79" s="71"/>
      <c r="E79" s="72"/>
      <c r="F79" s="71">
        <f>D79+E79</f>
        <v>0</v>
      </c>
      <c r="G79" s="72"/>
      <c r="H79" s="72"/>
      <c r="I79" s="72">
        <f>F79-G79</f>
        <v>0</v>
      </c>
    </row>
    <row r="80" spans="2:9" ht="12.75">
      <c r="B80" s="12" t="s">
        <v>81</v>
      </c>
      <c r="C80" s="10"/>
      <c r="D80" s="71"/>
      <c r="E80" s="72"/>
      <c r="F80" s="71">
        <f>D80+E80</f>
        <v>0</v>
      </c>
      <c r="G80" s="72"/>
      <c r="H80" s="72"/>
      <c r="I80" s="72">
        <f>F80-G80</f>
        <v>0</v>
      </c>
    </row>
    <row r="81" spans="2:9" ht="12.75">
      <c r="B81" s="12" t="s">
        <v>82</v>
      </c>
      <c r="C81" s="10"/>
      <c r="D81" s="71"/>
      <c r="E81" s="72"/>
      <c r="F81" s="71">
        <f>D81+E81</f>
        <v>0</v>
      </c>
      <c r="G81" s="72"/>
      <c r="H81" s="72"/>
      <c r="I81" s="72">
        <f>F81-G81</f>
        <v>0</v>
      </c>
    </row>
    <row r="82" spans="2:9" ht="12.75">
      <c r="B82" s="12" t="s">
        <v>83</v>
      </c>
      <c r="C82" s="10"/>
      <c r="D82" s="71"/>
      <c r="E82" s="72"/>
      <c r="F82" s="71">
        <f>D82+E82</f>
        <v>0</v>
      </c>
      <c r="G82" s="72"/>
      <c r="H82" s="72"/>
      <c r="I82" s="72">
        <f>F82-G82</f>
        <v>0</v>
      </c>
    </row>
    <row r="83" spans="2:9" ht="12.75">
      <c r="B83" s="12" t="s">
        <v>84</v>
      </c>
      <c r="C83" s="10"/>
      <c r="D83" s="71"/>
      <c r="E83" s="72"/>
      <c r="F83" s="71">
        <f>D83+E83</f>
        <v>0</v>
      </c>
      <c r="G83" s="72"/>
      <c r="H83" s="72"/>
      <c r="I83" s="72">
        <f>F83-G83</f>
        <v>0</v>
      </c>
    </row>
    <row r="84" spans="2:9" ht="12.75">
      <c r="B84" s="27"/>
      <c r="C84" s="26"/>
      <c r="D84" s="73"/>
      <c r="E84" s="74"/>
      <c r="F84" s="74"/>
      <c r="G84" s="74"/>
      <c r="H84" s="74"/>
      <c r="I84" s="74"/>
    </row>
    <row r="85" spans="2:9" ht="12.75">
      <c r="B85" s="18" t="s">
        <v>85</v>
      </c>
      <c r="C85" s="19"/>
      <c r="D85" s="75">
        <f>D86+D104+D94+D114+D124+D134+D138+D147+D151</f>
        <v>38466770</v>
      </c>
      <c r="E85" s="75">
        <f>E86+E104+E94+E114+E124+E134+E138+E147+E151</f>
        <v>3837234.33</v>
      </c>
      <c r="F85" s="75">
        <f>F86+F104+F94+F114+F124+F134+F138+F147+F151</f>
        <v>42304004.33</v>
      </c>
      <c r="G85" s="75">
        <f>G86+G104+G94+G114+G124+G134+G138+G147+G151</f>
        <v>14683182.51</v>
      </c>
      <c r="H85" s="75">
        <f>H86+H104+H94+H114+H124+H134+H138+H147+H151</f>
        <v>14683182.51</v>
      </c>
      <c r="I85" s="75">
        <f>I86+I104+I94+I114+I124+I134+I138+I147+I151</f>
        <v>27620821.820000004</v>
      </c>
    </row>
    <row r="86" spans="2:9" ht="12.75">
      <c r="B86" s="2" t="s">
        <v>12</v>
      </c>
      <c r="C86" s="8"/>
      <c r="D86" s="71">
        <f>SUM(D87:D93)</f>
        <v>9737000</v>
      </c>
      <c r="E86" s="71">
        <f>SUM(E87:E93)</f>
        <v>-1228105.4300000002</v>
      </c>
      <c r="F86" s="71">
        <f>SUM(F87:F93)</f>
        <v>8508894.57</v>
      </c>
      <c r="G86" s="71">
        <f>SUM(G87:G93)</f>
        <v>3406770</v>
      </c>
      <c r="H86" s="71">
        <f>SUM(H87:H93)</f>
        <v>3406770</v>
      </c>
      <c r="I86" s="72">
        <f>F86-G86</f>
        <v>5102124.57</v>
      </c>
    </row>
    <row r="87" spans="2:9" ht="12.75">
      <c r="B87" s="12" t="s">
        <v>13</v>
      </c>
      <c r="C87" s="10"/>
      <c r="D87" s="71">
        <v>7200000</v>
      </c>
      <c r="E87" s="72">
        <v>-715590</v>
      </c>
      <c r="F87" s="71">
        <f>D87+E87</f>
        <v>6484410</v>
      </c>
      <c r="G87" s="72">
        <v>3244634</v>
      </c>
      <c r="H87" s="72">
        <v>3244634</v>
      </c>
      <c r="I87" s="72">
        <f>F87-G87</f>
        <v>3239776</v>
      </c>
    </row>
    <row r="88" spans="2:9" ht="12.75">
      <c r="B88" s="12" t="s">
        <v>14</v>
      </c>
      <c r="C88" s="10"/>
      <c r="D88" s="71"/>
      <c r="E88" s="72"/>
      <c r="F88" s="71">
        <f>D88+E88</f>
        <v>0</v>
      </c>
      <c r="G88" s="72"/>
      <c r="H88" s="72"/>
      <c r="I88" s="72">
        <f>F88-G88</f>
        <v>0</v>
      </c>
    </row>
    <row r="89" spans="2:9" ht="12.75">
      <c r="B89" s="12" t="s">
        <v>15</v>
      </c>
      <c r="C89" s="10"/>
      <c r="D89" s="71">
        <v>2345000</v>
      </c>
      <c r="E89" s="72">
        <v>-552250.43</v>
      </c>
      <c r="F89" s="71">
        <f>D89+E89</f>
        <v>1792749.5699999998</v>
      </c>
      <c r="G89" s="72">
        <v>84368</v>
      </c>
      <c r="H89" s="72">
        <v>84368</v>
      </c>
      <c r="I89" s="72">
        <f>F89-G89</f>
        <v>1708381.5699999998</v>
      </c>
    </row>
    <row r="90" spans="2:9" ht="12.75">
      <c r="B90" s="12" t="s">
        <v>16</v>
      </c>
      <c r="C90" s="10"/>
      <c r="D90" s="71"/>
      <c r="E90" s="72"/>
      <c r="F90" s="71">
        <f>D90+E90</f>
        <v>0</v>
      </c>
      <c r="G90" s="72"/>
      <c r="H90" s="72"/>
      <c r="I90" s="72">
        <f>F90-G90</f>
        <v>0</v>
      </c>
    </row>
    <row r="91" spans="2:9" ht="12.75">
      <c r="B91" s="12" t="s">
        <v>17</v>
      </c>
      <c r="C91" s="10"/>
      <c r="D91" s="71">
        <v>192000</v>
      </c>
      <c r="E91" s="72">
        <v>39735</v>
      </c>
      <c r="F91" s="71">
        <f>D91+E91</f>
        <v>231735</v>
      </c>
      <c r="G91" s="72">
        <v>77768</v>
      </c>
      <c r="H91" s="72">
        <v>77768</v>
      </c>
      <c r="I91" s="72">
        <f>F91-G91</f>
        <v>153967</v>
      </c>
    </row>
    <row r="92" spans="2:9" ht="12.75">
      <c r="B92" s="12" t="s">
        <v>18</v>
      </c>
      <c r="C92" s="10"/>
      <c r="D92" s="71"/>
      <c r="E92" s="72"/>
      <c r="F92" s="71">
        <f>D92+E92</f>
        <v>0</v>
      </c>
      <c r="G92" s="72"/>
      <c r="H92" s="72"/>
      <c r="I92" s="72">
        <f>F92-G92</f>
        <v>0</v>
      </c>
    </row>
    <row r="93" spans="2:9" ht="12.75">
      <c r="B93" s="12" t="s">
        <v>19</v>
      </c>
      <c r="C93" s="10"/>
      <c r="D93" s="71"/>
      <c r="E93" s="72"/>
      <c r="F93" s="71">
        <f>D93+E93</f>
        <v>0</v>
      </c>
      <c r="G93" s="72"/>
      <c r="H93" s="72"/>
      <c r="I93" s="72">
        <f>F93-G93</f>
        <v>0</v>
      </c>
    </row>
    <row r="94" spans="2:9" ht="12.75">
      <c r="B94" s="2" t="s">
        <v>20</v>
      </c>
      <c r="C94" s="8"/>
      <c r="D94" s="71">
        <f>SUM(D95:D103)</f>
        <v>6796291.06</v>
      </c>
      <c r="E94" s="71">
        <f>SUM(E95:E103)</f>
        <v>1299315.9100000001</v>
      </c>
      <c r="F94" s="71">
        <f>SUM(F95:F103)</f>
        <v>8095606.97</v>
      </c>
      <c r="G94" s="71">
        <f>SUM(G95:G103)</f>
        <v>3429491.42</v>
      </c>
      <c r="H94" s="71">
        <f>SUM(H95:H103)</f>
        <v>3429491.42</v>
      </c>
      <c r="I94" s="72">
        <f>F94-G94</f>
        <v>4666115.55</v>
      </c>
    </row>
    <row r="95" spans="2:9" ht="12.75">
      <c r="B95" s="12" t="s">
        <v>21</v>
      </c>
      <c r="C95" s="10"/>
      <c r="D95" s="71">
        <v>100000</v>
      </c>
      <c r="E95" s="72">
        <v>352129.27</v>
      </c>
      <c r="F95" s="71">
        <f>D95+E95</f>
        <v>452129.27</v>
      </c>
      <c r="G95" s="72">
        <v>321546.75</v>
      </c>
      <c r="H95" s="72">
        <v>321546.75</v>
      </c>
      <c r="I95" s="72">
        <f>F95-G95</f>
        <v>130582.52000000002</v>
      </c>
    </row>
    <row r="96" spans="2:9" ht="12.75">
      <c r="B96" s="12" t="s">
        <v>22</v>
      </c>
      <c r="C96" s="10"/>
      <c r="D96" s="71">
        <v>0</v>
      </c>
      <c r="E96" s="72">
        <v>0</v>
      </c>
      <c r="F96" s="71">
        <f>D96+E96</f>
        <v>0</v>
      </c>
      <c r="G96" s="72">
        <v>0</v>
      </c>
      <c r="H96" s="72">
        <v>0</v>
      </c>
      <c r="I96" s="72">
        <f>F96-G96</f>
        <v>0</v>
      </c>
    </row>
    <row r="97" spans="2:9" ht="12.75">
      <c r="B97" s="12" t="s">
        <v>23</v>
      </c>
      <c r="C97" s="10"/>
      <c r="D97" s="71"/>
      <c r="E97" s="72"/>
      <c r="F97" s="71">
        <f>D97+E97</f>
        <v>0</v>
      </c>
      <c r="G97" s="72"/>
      <c r="H97" s="72"/>
      <c r="I97" s="72">
        <f>F97-G97</f>
        <v>0</v>
      </c>
    </row>
    <row r="98" spans="2:9" ht="12.75">
      <c r="B98" s="12" t="s">
        <v>24</v>
      </c>
      <c r="C98" s="10"/>
      <c r="D98" s="71">
        <v>0</v>
      </c>
      <c r="E98" s="72">
        <v>657421.35</v>
      </c>
      <c r="F98" s="71">
        <f>D98+E98</f>
        <v>657421.35</v>
      </c>
      <c r="G98" s="72">
        <v>414499.29</v>
      </c>
      <c r="H98" s="72">
        <v>414499.29</v>
      </c>
      <c r="I98" s="72">
        <f>F98-G98</f>
        <v>242922.06</v>
      </c>
    </row>
    <row r="99" spans="2:9" ht="12.75">
      <c r="B99" s="12" t="s">
        <v>25</v>
      </c>
      <c r="C99" s="10"/>
      <c r="D99" s="71">
        <v>0</v>
      </c>
      <c r="E99" s="72">
        <v>256578.68</v>
      </c>
      <c r="F99" s="71">
        <f>D99+E99</f>
        <v>256578.68</v>
      </c>
      <c r="G99" s="72">
        <v>240625.11</v>
      </c>
      <c r="H99" s="72">
        <v>240625.11</v>
      </c>
      <c r="I99" s="72">
        <f>F99-G99</f>
        <v>15953.570000000007</v>
      </c>
    </row>
    <row r="100" spans="2:9" ht="12.75">
      <c r="B100" s="12" t="s">
        <v>26</v>
      </c>
      <c r="C100" s="10"/>
      <c r="D100" s="71">
        <v>5066291.06</v>
      </c>
      <c r="E100" s="72">
        <v>-266291.06</v>
      </c>
      <c r="F100" s="71">
        <f>D100+E100</f>
        <v>4800000</v>
      </c>
      <c r="G100" s="72">
        <v>1921768.17</v>
      </c>
      <c r="H100" s="72">
        <v>1921768.17</v>
      </c>
      <c r="I100" s="72">
        <f>F100-G100</f>
        <v>2878231.83</v>
      </c>
    </row>
    <row r="101" spans="2:9" ht="12.75">
      <c r="B101" s="12" t="s">
        <v>27</v>
      </c>
      <c r="C101" s="10"/>
      <c r="D101" s="71">
        <v>0</v>
      </c>
      <c r="E101" s="72">
        <v>181978.88</v>
      </c>
      <c r="F101" s="71">
        <f>D101+E101</f>
        <v>181978.88</v>
      </c>
      <c r="G101" s="72">
        <v>53023.38</v>
      </c>
      <c r="H101" s="72">
        <v>53023.38</v>
      </c>
      <c r="I101" s="72">
        <f>F101-G101</f>
        <v>128955.5</v>
      </c>
    </row>
    <row r="102" spans="2:9" ht="12.75">
      <c r="B102" s="12" t="s">
        <v>28</v>
      </c>
      <c r="C102" s="10"/>
      <c r="D102" s="71">
        <v>1350000</v>
      </c>
      <c r="E102" s="72">
        <v>-450000</v>
      </c>
      <c r="F102" s="71">
        <f>D102+E102</f>
        <v>900000</v>
      </c>
      <c r="G102" s="72">
        <v>0</v>
      </c>
      <c r="H102" s="72">
        <v>0</v>
      </c>
      <c r="I102" s="72">
        <f>F102-G102</f>
        <v>900000</v>
      </c>
    </row>
    <row r="103" spans="2:9" ht="12.75">
      <c r="B103" s="12" t="s">
        <v>29</v>
      </c>
      <c r="C103" s="10"/>
      <c r="D103" s="71">
        <v>280000</v>
      </c>
      <c r="E103" s="72">
        <v>567498.79</v>
      </c>
      <c r="F103" s="71">
        <f>D103+E103</f>
        <v>847498.79</v>
      </c>
      <c r="G103" s="72">
        <v>478028.72</v>
      </c>
      <c r="H103" s="72">
        <v>478028.72</v>
      </c>
      <c r="I103" s="72">
        <f>F103-G103</f>
        <v>369470.07000000007</v>
      </c>
    </row>
    <row r="104" spans="2:9" ht="12.75">
      <c r="B104" s="2" t="s">
        <v>30</v>
      </c>
      <c r="C104" s="8"/>
      <c r="D104" s="71">
        <f>SUM(D105:D113)</f>
        <v>7170000</v>
      </c>
      <c r="E104" s="71">
        <f>SUM(E105:E113)</f>
        <v>510982.8400000001</v>
      </c>
      <c r="F104" s="71">
        <f>SUM(F105:F113)</f>
        <v>7680982.84</v>
      </c>
      <c r="G104" s="71">
        <f>SUM(G105:G113)</f>
        <v>3483843.04</v>
      </c>
      <c r="H104" s="71">
        <f>SUM(H105:H113)</f>
        <v>3483843.04</v>
      </c>
      <c r="I104" s="72">
        <f>F104-G104</f>
        <v>4197139.8</v>
      </c>
    </row>
    <row r="105" spans="2:9" ht="12.75">
      <c r="B105" s="12" t="s">
        <v>31</v>
      </c>
      <c r="C105" s="10"/>
      <c r="D105" s="71">
        <v>6460000</v>
      </c>
      <c r="E105" s="72">
        <v>-1200000</v>
      </c>
      <c r="F105" s="72">
        <f>D105+E105</f>
        <v>5260000</v>
      </c>
      <c r="G105" s="72">
        <v>2441033.84</v>
      </c>
      <c r="H105" s="72">
        <v>2441033.84</v>
      </c>
      <c r="I105" s="72">
        <f>F105-G105</f>
        <v>2818966.16</v>
      </c>
    </row>
    <row r="106" spans="2:9" ht="12.75">
      <c r="B106" s="12" t="s">
        <v>32</v>
      </c>
      <c r="C106" s="10"/>
      <c r="D106" s="71">
        <v>0</v>
      </c>
      <c r="E106" s="72">
        <v>300000</v>
      </c>
      <c r="F106" s="72">
        <f>D106+E106</f>
        <v>300000</v>
      </c>
      <c r="G106" s="72">
        <v>3828</v>
      </c>
      <c r="H106" s="72">
        <v>3828</v>
      </c>
      <c r="I106" s="72">
        <f>F106-G106</f>
        <v>296172</v>
      </c>
    </row>
    <row r="107" spans="2:9" ht="12.75">
      <c r="B107" s="12" t="s">
        <v>33</v>
      </c>
      <c r="C107" s="10"/>
      <c r="D107" s="71"/>
      <c r="E107" s="72"/>
      <c r="F107" s="72">
        <f>D107+E107</f>
        <v>0</v>
      </c>
      <c r="G107" s="72"/>
      <c r="H107" s="72"/>
      <c r="I107" s="72">
        <f>F107-G107</f>
        <v>0</v>
      </c>
    </row>
    <row r="108" spans="2:9" ht="12.75">
      <c r="B108" s="12" t="s">
        <v>34</v>
      </c>
      <c r="C108" s="10"/>
      <c r="D108" s="71"/>
      <c r="E108" s="72"/>
      <c r="F108" s="72">
        <f>D108+E108</f>
        <v>0</v>
      </c>
      <c r="G108" s="72"/>
      <c r="H108" s="72"/>
      <c r="I108" s="72">
        <f>F108-G108</f>
        <v>0</v>
      </c>
    </row>
    <row r="109" spans="2:9" ht="12.75">
      <c r="B109" s="12" t="s">
        <v>35</v>
      </c>
      <c r="C109" s="10"/>
      <c r="D109" s="71">
        <v>0</v>
      </c>
      <c r="E109" s="72">
        <v>1376482.84</v>
      </c>
      <c r="F109" s="72">
        <f>D109+E109</f>
        <v>1376482.84</v>
      </c>
      <c r="G109" s="72">
        <v>1037264.2</v>
      </c>
      <c r="H109" s="72">
        <v>1037264.2</v>
      </c>
      <c r="I109" s="72">
        <f>F109-G109</f>
        <v>339218.64000000013</v>
      </c>
    </row>
    <row r="110" spans="2:9" ht="12.75">
      <c r="B110" s="12" t="s">
        <v>36</v>
      </c>
      <c r="C110" s="10"/>
      <c r="D110" s="71">
        <v>0</v>
      </c>
      <c r="E110" s="72">
        <v>100000</v>
      </c>
      <c r="F110" s="72">
        <f>D110+E110</f>
        <v>100000</v>
      </c>
      <c r="G110" s="72">
        <v>0</v>
      </c>
      <c r="H110" s="72">
        <v>0</v>
      </c>
      <c r="I110" s="72">
        <f>F110-G110</f>
        <v>100000</v>
      </c>
    </row>
    <row r="111" spans="2:9" ht="12.75">
      <c r="B111" s="12" t="s">
        <v>37</v>
      </c>
      <c r="C111" s="10"/>
      <c r="D111" s="71"/>
      <c r="E111" s="72"/>
      <c r="F111" s="72">
        <f>D111+E111</f>
        <v>0</v>
      </c>
      <c r="G111" s="72"/>
      <c r="H111" s="72"/>
      <c r="I111" s="72">
        <f>F111-G111</f>
        <v>0</v>
      </c>
    </row>
    <row r="112" spans="2:9" ht="12.75">
      <c r="B112" s="12" t="s">
        <v>38</v>
      </c>
      <c r="C112" s="10"/>
      <c r="D112" s="71"/>
      <c r="E112" s="72"/>
      <c r="F112" s="72">
        <f>D112+E112</f>
        <v>0</v>
      </c>
      <c r="G112" s="72"/>
      <c r="H112" s="72"/>
      <c r="I112" s="72">
        <f>F112-G112</f>
        <v>0</v>
      </c>
    </row>
    <row r="113" spans="2:9" ht="12.75">
      <c r="B113" s="12" t="s">
        <v>39</v>
      </c>
      <c r="C113" s="10"/>
      <c r="D113" s="71">
        <v>710000</v>
      </c>
      <c r="E113" s="72">
        <v>-65500</v>
      </c>
      <c r="F113" s="72">
        <f>D113+E113</f>
        <v>644500</v>
      </c>
      <c r="G113" s="72">
        <v>1717</v>
      </c>
      <c r="H113" s="72">
        <v>1717</v>
      </c>
      <c r="I113" s="72">
        <f>F113-G113</f>
        <v>642783</v>
      </c>
    </row>
    <row r="114" spans="2:9" ht="25.5" customHeight="1">
      <c r="B114" s="56" t="s">
        <v>40</v>
      </c>
      <c r="C114" s="57"/>
      <c r="D114" s="71">
        <f>SUM(D115:D123)</f>
        <v>0</v>
      </c>
      <c r="E114" s="71">
        <f>SUM(E115:E123)</f>
        <v>800000</v>
      </c>
      <c r="F114" s="71">
        <f>SUM(F115:F123)</f>
        <v>800000</v>
      </c>
      <c r="G114" s="71">
        <f>SUM(G115:G123)</f>
        <v>55855.6</v>
      </c>
      <c r="H114" s="71">
        <f>SUM(H115:H123)</f>
        <v>55855.6</v>
      </c>
      <c r="I114" s="72">
        <f>F114-G114</f>
        <v>744144.4</v>
      </c>
    </row>
    <row r="115" spans="2:9" ht="12.75">
      <c r="B115" s="12" t="s">
        <v>41</v>
      </c>
      <c r="C115" s="10"/>
      <c r="D115" s="71"/>
      <c r="E115" s="72"/>
      <c r="F115" s="72">
        <f>D115+E115</f>
        <v>0</v>
      </c>
      <c r="G115" s="72"/>
      <c r="H115" s="72"/>
      <c r="I115" s="72">
        <f>F115-G115</f>
        <v>0</v>
      </c>
    </row>
    <row r="116" spans="2:9" ht="12.75">
      <c r="B116" s="12" t="s">
        <v>42</v>
      </c>
      <c r="C116" s="10"/>
      <c r="D116" s="71"/>
      <c r="E116" s="72"/>
      <c r="F116" s="72">
        <f>D116+E116</f>
        <v>0</v>
      </c>
      <c r="G116" s="72"/>
      <c r="H116" s="72"/>
      <c r="I116" s="72">
        <f>F116-G116</f>
        <v>0</v>
      </c>
    </row>
    <row r="117" spans="2:9" ht="12.75">
      <c r="B117" s="12" t="s">
        <v>43</v>
      </c>
      <c r="C117" s="10"/>
      <c r="D117" s="71"/>
      <c r="E117" s="72"/>
      <c r="F117" s="72">
        <f>D117+E117</f>
        <v>0</v>
      </c>
      <c r="G117" s="72"/>
      <c r="H117" s="72"/>
      <c r="I117" s="72">
        <f>F117-G117</f>
        <v>0</v>
      </c>
    </row>
    <row r="118" spans="2:9" ht="12.75">
      <c r="B118" s="12" t="s">
        <v>44</v>
      </c>
      <c r="C118" s="10"/>
      <c r="D118" s="71">
        <v>0</v>
      </c>
      <c r="E118" s="72">
        <v>800000</v>
      </c>
      <c r="F118" s="72">
        <f>D118+E118</f>
        <v>800000</v>
      </c>
      <c r="G118" s="72">
        <v>55855.6</v>
      </c>
      <c r="H118" s="72">
        <v>55855.6</v>
      </c>
      <c r="I118" s="72">
        <f>F118-G118</f>
        <v>744144.4</v>
      </c>
    </row>
    <row r="119" spans="2:9" ht="12.75">
      <c r="B119" s="12" t="s">
        <v>45</v>
      </c>
      <c r="C119" s="10"/>
      <c r="D119" s="71"/>
      <c r="E119" s="72"/>
      <c r="F119" s="72">
        <f>D119+E119</f>
        <v>0</v>
      </c>
      <c r="G119" s="72"/>
      <c r="H119" s="72"/>
      <c r="I119" s="72">
        <f>F119-G119</f>
        <v>0</v>
      </c>
    </row>
    <row r="120" spans="2:9" ht="12.75">
      <c r="B120" s="12" t="s">
        <v>46</v>
      </c>
      <c r="C120" s="10"/>
      <c r="D120" s="71"/>
      <c r="E120" s="72"/>
      <c r="F120" s="72">
        <f>D120+E120</f>
        <v>0</v>
      </c>
      <c r="G120" s="72"/>
      <c r="H120" s="72"/>
      <c r="I120" s="72">
        <f>F120-G120</f>
        <v>0</v>
      </c>
    </row>
    <row r="121" spans="2:9" ht="12.75">
      <c r="B121" s="12" t="s">
        <v>47</v>
      </c>
      <c r="C121" s="10"/>
      <c r="D121" s="71"/>
      <c r="E121" s="72"/>
      <c r="F121" s="72">
        <f>D121+E121</f>
        <v>0</v>
      </c>
      <c r="G121" s="72"/>
      <c r="H121" s="72"/>
      <c r="I121" s="72">
        <f>F121-G121</f>
        <v>0</v>
      </c>
    </row>
    <row r="122" spans="2:9" ht="12.75">
      <c r="B122" s="12" t="s">
        <v>48</v>
      </c>
      <c r="C122" s="10"/>
      <c r="D122" s="71"/>
      <c r="E122" s="72"/>
      <c r="F122" s="72">
        <f>D122+E122</f>
        <v>0</v>
      </c>
      <c r="G122" s="72"/>
      <c r="H122" s="72"/>
      <c r="I122" s="72">
        <f>F122-G122</f>
        <v>0</v>
      </c>
    </row>
    <row r="123" spans="2:9" ht="12.75">
      <c r="B123" s="12" t="s">
        <v>49</v>
      </c>
      <c r="C123" s="10"/>
      <c r="D123" s="71"/>
      <c r="E123" s="72"/>
      <c r="F123" s="72">
        <f>D123+E123</f>
        <v>0</v>
      </c>
      <c r="G123" s="72"/>
      <c r="H123" s="72"/>
      <c r="I123" s="72">
        <f>F123-G123</f>
        <v>0</v>
      </c>
    </row>
    <row r="124" spans="2:9" ht="12.75">
      <c r="B124" s="2" t="s">
        <v>50</v>
      </c>
      <c r="C124" s="8"/>
      <c r="D124" s="71">
        <f>SUM(D125:D133)</f>
        <v>576000</v>
      </c>
      <c r="E124" s="71">
        <f>SUM(E125:E133)</f>
        <v>-21450.01000000001</v>
      </c>
      <c r="F124" s="71">
        <f>SUM(F125:F133)</f>
        <v>554549.99</v>
      </c>
      <c r="G124" s="71">
        <f>SUM(G125:G133)</f>
        <v>271781.35</v>
      </c>
      <c r="H124" s="71">
        <f>SUM(H125:H133)</f>
        <v>271781.35</v>
      </c>
      <c r="I124" s="72">
        <f>F124-G124</f>
        <v>282768.64</v>
      </c>
    </row>
    <row r="125" spans="2:9" ht="12.75">
      <c r="B125" s="12" t="s">
        <v>51</v>
      </c>
      <c r="C125" s="10"/>
      <c r="D125" s="71">
        <v>0</v>
      </c>
      <c r="E125" s="72">
        <v>160000</v>
      </c>
      <c r="F125" s="72">
        <f>D125+E125</f>
        <v>160000</v>
      </c>
      <c r="G125" s="72">
        <v>37231.36</v>
      </c>
      <c r="H125" s="72">
        <v>37231.36</v>
      </c>
      <c r="I125" s="72">
        <f>F125-G125</f>
        <v>122768.64</v>
      </c>
    </row>
    <row r="126" spans="2:9" ht="12.75">
      <c r="B126" s="12" t="s">
        <v>52</v>
      </c>
      <c r="C126" s="10"/>
      <c r="D126" s="71"/>
      <c r="E126" s="72"/>
      <c r="F126" s="72">
        <f>D126+E126</f>
        <v>0</v>
      </c>
      <c r="G126" s="72"/>
      <c r="H126" s="72"/>
      <c r="I126" s="72">
        <f>F126-G126</f>
        <v>0</v>
      </c>
    </row>
    <row r="127" spans="2:9" ht="12.75">
      <c r="B127" s="12" t="s">
        <v>53</v>
      </c>
      <c r="C127" s="10"/>
      <c r="D127" s="71">
        <v>0</v>
      </c>
      <c r="E127" s="72">
        <v>113680</v>
      </c>
      <c r="F127" s="72">
        <f>D127+E127</f>
        <v>113680</v>
      </c>
      <c r="G127" s="72">
        <v>113680</v>
      </c>
      <c r="H127" s="72">
        <v>113680</v>
      </c>
      <c r="I127" s="72">
        <f>F127-G127</f>
        <v>0</v>
      </c>
    </row>
    <row r="128" spans="2:9" ht="12.75">
      <c r="B128" s="12" t="s">
        <v>54</v>
      </c>
      <c r="C128" s="10"/>
      <c r="D128" s="71">
        <v>250000</v>
      </c>
      <c r="E128" s="72">
        <v>5369.99</v>
      </c>
      <c r="F128" s="72">
        <f>D128+E128</f>
        <v>255369.99</v>
      </c>
      <c r="G128" s="72">
        <v>95369.99</v>
      </c>
      <c r="H128" s="72">
        <v>95369.99</v>
      </c>
      <c r="I128" s="72">
        <f>F128-G128</f>
        <v>160000</v>
      </c>
    </row>
    <row r="129" spans="2:9" ht="12.75">
      <c r="B129" s="12" t="s">
        <v>55</v>
      </c>
      <c r="C129" s="10"/>
      <c r="D129" s="71"/>
      <c r="E129" s="72"/>
      <c r="F129" s="72">
        <f>D129+E129</f>
        <v>0</v>
      </c>
      <c r="G129" s="72"/>
      <c r="H129" s="72"/>
      <c r="I129" s="72">
        <f>F129-G129</f>
        <v>0</v>
      </c>
    </row>
    <row r="130" spans="2:9" ht="12.75">
      <c r="B130" s="12" t="s">
        <v>56</v>
      </c>
      <c r="C130" s="10"/>
      <c r="D130" s="71">
        <v>0</v>
      </c>
      <c r="E130" s="72">
        <v>25500</v>
      </c>
      <c r="F130" s="72">
        <f>D130+E130</f>
        <v>25500</v>
      </c>
      <c r="G130" s="72">
        <v>25500</v>
      </c>
      <c r="H130" s="72">
        <v>25500</v>
      </c>
      <c r="I130" s="72">
        <f>F130-G130</f>
        <v>0</v>
      </c>
    </row>
    <row r="131" spans="2:9" ht="12.75">
      <c r="B131" s="12" t="s">
        <v>57</v>
      </c>
      <c r="C131" s="10"/>
      <c r="D131" s="71"/>
      <c r="E131" s="72"/>
      <c r="F131" s="72">
        <f>D131+E131</f>
        <v>0</v>
      </c>
      <c r="G131" s="72"/>
      <c r="H131" s="72"/>
      <c r="I131" s="72">
        <f>F131-G131</f>
        <v>0</v>
      </c>
    </row>
    <row r="132" spans="2:9" ht="12.75">
      <c r="B132" s="12" t="s">
        <v>58</v>
      </c>
      <c r="C132" s="10"/>
      <c r="D132" s="71">
        <v>326000</v>
      </c>
      <c r="E132" s="72">
        <v>-326000</v>
      </c>
      <c r="F132" s="72">
        <f>D132+E132</f>
        <v>0</v>
      </c>
      <c r="G132" s="72">
        <v>0</v>
      </c>
      <c r="H132" s="72">
        <v>0</v>
      </c>
      <c r="I132" s="72">
        <f>F132-G132</f>
        <v>0</v>
      </c>
    </row>
    <row r="133" spans="2:9" ht="12.75">
      <c r="B133" s="12" t="s">
        <v>59</v>
      </c>
      <c r="C133" s="10"/>
      <c r="D133" s="71"/>
      <c r="E133" s="72"/>
      <c r="F133" s="72">
        <f>D133+E133</f>
        <v>0</v>
      </c>
      <c r="G133" s="72"/>
      <c r="H133" s="72"/>
      <c r="I133" s="72">
        <f>F133-G133</f>
        <v>0</v>
      </c>
    </row>
    <row r="134" spans="2:9" ht="12.75">
      <c r="B134" s="2" t="s">
        <v>60</v>
      </c>
      <c r="C134" s="8"/>
      <c r="D134" s="71">
        <f>SUM(D135:D137)</f>
        <v>14187478.94</v>
      </c>
      <c r="E134" s="71">
        <f>SUM(E135:E137)</f>
        <v>2476491.02</v>
      </c>
      <c r="F134" s="71">
        <f>SUM(F135:F137)</f>
        <v>16663969.96</v>
      </c>
      <c r="G134" s="71">
        <f>SUM(G135:G137)</f>
        <v>4035441.1</v>
      </c>
      <c r="H134" s="71">
        <f>SUM(H135:H137)</f>
        <v>4035441.1</v>
      </c>
      <c r="I134" s="72">
        <f>F134-G134</f>
        <v>12628528.860000001</v>
      </c>
    </row>
    <row r="135" spans="2:9" ht="12.75">
      <c r="B135" s="12" t="s">
        <v>61</v>
      </c>
      <c r="C135" s="10"/>
      <c r="D135" s="71">
        <v>12747470</v>
      </c>
      <c r="E135" s="72">
        <v>3916499.96</v>
      </c>
      <c r="F135" s="72">
        <f>D135+E135</f>
        <v>16663969.96</v>
      </c>
      <c r="G135" s="72">
        <v>4035441.1</v>
      </c>
      <c r="H135" s="72">
        <v>4035441.1</v>
      </c>
      <c r="I135" s="72">
        <f>F135-G135</f>
        <v>12628528.860000001</v>
      </c>
    </row>
    <row r="136" spans="2:9" ht="12.75">
      <c r="B136" s="12" t="s">
        <v>62</v>
      </c>
      <c r="C136" s="10"/>
      <c r="D136" s="71">
        <v>1440008.94</v>
      </c>
      <c r="E136" s="72">
        <v>-1440008.94</v>
      </c>
      <c r="F136" s="72">
        <f>D136+E136</f>
        <v>0</v>
      </c>
      <c r="G136" s="72">
        <v>0</v>
      </c>
      <c r="H136" s="72">
        <v>0</v>
      </c>
      <c r="I136" s="72">
        <f>F136-G136</f>
        <v>0</v>
      </c>
    </row>
    <row r="137" spans="2:9" ht="12.75">
      <c r="B137" s="12" t="s">
        <v>63</v>
      </c>
      <c r="C137" s="10"/>
      <c r="D137" s="71"/>
      <c r="E137" s="72"/>
      <c r="F137" s="72">
        <f>D137+E137</f>
        <v>0</v>
      </c>
      <c r="G137" s="72"/>
      <c r="H137" s="72"/>
      <c r="I137" s="72">
        <f>F137-G137</f>
        <v>0</v>
      </c>
    </row>
    <row r="138" spans="2:9" ht="12.75">
      <c r="B138" s="2" t="s">
        <v>64</v>
      </c>
      <c r="C138" s="8"/>
      <c r="D138" s="71">
        <f>SUM(D139:D146)</f>
        <v>0</v>
      </c>
      <c r="E138" s="71">
        <f>SUM(E139:E146)</f>
        <v>0</v>
      </c>
      <c r="F138" s="71">
        <f>F139+F140+F141+F142+F143+F145+F146</f>
        <v>0</v>
      </c>
      <c r="G138" s="71">
        <f>SUM(G139:G146)</f>
        <v>0</v>
      </c>
      <c r="H138" s="71">
        <f>SUM(H139:H146)</f>
        <v>0</v>
      </c>
      <c r="I138" s="72">
        <f>F138-G138</f>
        <v>0</v>
      </c>
    </row>
    <row r="139" spans="2:9" ht="12.75">
      <c r="B139" s="12" t="s">
        <v>65</v>
      </c>
      <c r="C139" s="10"/>
      <c r="D139" s="71"/>
      <c r="E139" s="72"/>
      <c r="F139" s="72">
        <f>D139+E139</f>
        <v>0</v>
      </c>
      <c r="G139" s="72"/>
      <c r="H139" s="72"/>
      <c r="I139" s="72">
        <f>F139-G139</f>
        <v>0</v>
      </c>
    </row>
    <row r="140" spans="2:9" ht="12.75">
      <c r="B140" s="12" t="s">
        <v>66</v>
      </c>
      <c r="C140" s="10"/>
      <c r="D140" s="71"/>
      <c r="E140" s="72"/>
      <c r="F140" s="72">
        <f>D140+E140</f>
        <v>0</v>
      </c>
      <c r="G140" s="72"/>
      <c r="H140" s="72"/>
      <c r="I140" s="72">
        <f>F140-G140</f>
        <v>0</v>
      </c>
    </row>
    <row r="141" spans="2:9" ht="12.75">
      <c r="B141" s="12" t="s">
        <v>67</v>
      </c>
      <c r="C141" s="10"/>
      <c r="D141" s="71"/>
      <c r="E141" s="72"/>
      <c r="F141" s="72">
        <f>D141+E141</f>
        <v>0</v>
      </c>
      <c r="G141" s="72"/>
      <c r="H141" s="72"/>
      <c r="I141" s="72">
        <f>F141-G141</f>
        <v>0</v>
      </c>
    </row>
    <row r="142" spans="2:9" ht="12.75">
      <c r="B142" s="12" t="s">
        <v>68</v>
      </c>
      <c r="C142" s="10"/>
      <c r="D142" s="71"/>
      <c r="E142" s="72"/>
      <c r="F142" s="72">
        <f>D142+E142</f>
        <v>0</v>
      </c>
      <c r="G142" s="72"/>
      <c r="H142" s="72"/>
      <c r="I142" s="72">
        <f>F142-G142</f>
        <v>0</v>
      </c>
    </row>
    <row r="143" spans="2:9" ht="12.75">
      <c r="B143" s="12" t="s">
        <v>69</v>
      </c>
      <c r="C143" s="10"/>
      <c r="D143" s="71"/>
      <c r="E143" s="72"/>
      <c r="F143" s="72">
        <f>D143+E143</f>
        <v>0</v>
      </c>
      <c r="G143" s="72"/>
      <c r="H143" s="72"/>
      <c r="I143" s="72">
        <f>F143-G143</f>
        <v>0</v>
      </c>
    </row>
    <row r="144" spans="2:9" ht="12.75">
      <c r="B144" s="12" t="s">
        <v>70</v>
      </c>
      <c r="C144" s="10"/>
      <c r="D144" s="71"/>
      <c r="E144" s="72"/>
      <c r="F144" s="72">
        <f>D144+E144</f>
        <v>0</v>
      </c>
      <c r="G144" s="72"/>
      <c r="H144" s="72"/>
      <c r="I144" s="72">
        <f>F144-G144</f>
        <v>0</v>
      </c>
    </row>
    <row r="145" spans="2:9" ht="12.75">
      <c r="B145" s="12" t="s">
        <v>71</v>
      </c>
      <c r="C145" s="10"/>
      <c r="D145" s="71"/>
      <c r="E145" s="72"/>
      <c r="F145" s="72">
        <f>D145+E145</f>
        <v>0</v>
      </c>
      <c r="G145" s="72"/>
      <c r="H145" s="72"/>
      <c r="I145" s="72">
        <f>F145-G145</f>
        <v>0</v>
      </c>
    </row>
    <row r="146" spans="2:9" ht="12.75">
      <c r="B146" s="12" t="s">
        <v>72</v>
      </c>
      <c r="C146" s="10"/>
      <c r="D146" s="71"/>
      <c r="E146" s="72"/>
      <c r="F146" s="72">
        <f>D146+E146</f>
        <v>0</v>
      </c>
      <c r="G146" s="72"/>
      <c r="H146" s="72"/>
      <c r="I146" s="72">
        <f>F146-G146</f>
        <v>0</v>
      </c>
    </row>
    <row r="147" spans="2:9" ht="12.75">
      <c r="B147" s="2" t="s">
        <v>73</v>
      </c>
      <c r="C147" s="8"/>
      <c r="D147" s="71">
        <f>SUM(D148:D150)</f>
        <v>0</v>
      </c>
      <c r="E147" s="71">
        <f>SUM(E148:E150)</f>
        <v>0</v>
      </c>
      <c r="F147" s="71">
        <f>SUM(F148:F150)</f>
        <v>0</v>
      </c>
      <c r="G147" s="71">
        <f>SUM(G148:G150)</f>
        <v>0</v>
      </c>
      <c r="H147" s="71">
        <f>SUM(H148:H150)</f>
        <v>0</v>
      </c>
      <c r="I147" s="72">
        <f>F147-G147</f>
        <v>0</v>
      </c>
    </row>
    <row r="148" spans="2:9" ht="12.75">
      <c r="B148" s="12" t="s">
        <v>74</v>
      </c>
      <c r="C148" s="10"/>
      <c r="D148" s="71"/>
      <c r="E148" s="72"/>
      <c r="F148" s="72">
        <f>D148+E148</f>
        <v>0</v>
      </c>
      <c r="G148" s="72"/>
      <c r="H148" s="72"/>
      <c r="I148" s="72">
        <f>F148-G148</f>
        <v>0</v>
      </c>
    </row>
    <row r="149" spans="2:9" ht="12.75">
      <c r="B149" s="12" t="s">
        <v>75</v>
      </c>
      <c r="C149" s="10"/>
      <c r="D149" s="71"/>
      <c r="E149" s="72"/>
      <c r="F149" s="72">
        <f>D149+E149</f>
        <v>0</v>
      </c>
      <c r="G149" s="72"/>
      <c r="H149" s="72"/>
      <c r="I149" s="72">
        <f>F149-G149</f>
        <v>0</v>
      </c>
    </row>
    <row r="150" spans="2:9" ht="12.75">
      <c r="B150" s="12" t="s">
        <v>76</v>
      </c>
      <c r="C150" s="10"/>
      <c r="D150" s="71"/>
      <c r="E150" s="72"/>
      <c r="F150" s="72">
        <f>D150+E150</f>
        <v>0</v>
      </c>
      <c r="G150" s="72"/>
      <c r="H150" s="72"/>
      <c r="I150" s="72">
        <f>F150-G150</f>
        <v>0</v>
      </c>
    </row>
    <row r="151" spans="2:9" ht="12.75">
      <c r="B151" s="2" t="s">
        <v>77</v>
      </c>
      <c r="C151" s="8"/>
      <c r="D151" s="71">
        <f>SUM(D152:D158)</f>
        <v>0</v>
      </c>
      <c r="E151" s="71">
        <f>SUM(E152:E158)</f>
        <v>0</v>
      </c>
      <c r="F151" s="71">
        <f>SUM(F152:F158)</f>
        <v>0</v>
      </c>
      <c r="G151" s="71">
        <f>SUM(G152:G158)</f>
        <v>0</v>
      </c>
      <c r="H151" s="71">
        <f>SUM(H152:H158)</f>
        <v>0</v>
      </c>
      <c r="I151" s="72">
        <f>F151-G151</f>
        <v>0</v>
      </c>
    </row>
    <row r="152" spans="2:9" ht="12.75">
      <c r="B152" s="12" t="s">
        <v>78</v>
      </c>
      <c r="C152" s="10"/>
      <c r="D152" s="71"/>
      <c r="E152" s="72"/>
      <c r="F152" s="72">
        <f>D152+E152</f>
        <v>0</v>
      </c>
      <c r="G152" s="72"/>
      <c r="H152" s="72"/>
      <c r="I152" s="72">
        <f>F152-G152</f>
        <v>0</v>
      </c>
    </row>
    <row r="153" spans="2:9" ht="12.75">
      <c r="B153" s="12" t="s">
        <v>79</v>
      </c>
      <c r="C153" s="10"/>
      <c r="D153" s="71"/>
      <c r="E153" s="72"/>
      <c r="F153" s="72">
        <f>D153+E153</f>
        <v>0</v>
      </c>
      <c r="G153" s="72"/>
      <c r="H153" s="72"/>
      <c r="I153" s="72">
        <f>F153-G153</f>
        <v>0</v>
      </c>
    </row>
    <row r="154" spans="2:9" ht="12.75">
      <c r="B154" s="12" t="s">
        <v>80</v>
      </c>
      <c r="C154" s="10"/>
      <c r="D154" s="71"/>
      <c r="E154" s="72"/>
      <c r="F154" s="72">
        <f>D154+E154</f>
        <v>0</v>
      </c>
      <c r="G154" s="72"/>
      <c r="H154" s="72"/>
      <c r="I154" s="72">
        <f>F154-G154</f>
        <v>0</v>
      </c>
    </row>
    <row r="155" spans="2:9" ht="12.75">
      <c r="B155" s="12" t="s">
        <v>81</v>
      </c>
      <c r="C155" s="10"/>
      <c r="D155" s="71"/>
      <c r="E155" s="72"/>
      <c r="F155" s="72">
        <f>D155+E155</f>
        <v>0</v>
      </c>
      <c r="G155" s="72"/>
      <c r="H155" s="72"/>
      <c r="I155" s="72">
        <f>F155-G155</f>
        <v>0</v>
      </c>
    </row>
    <row r="156" spans="2:9" ht="12.75">
      <c r="B156" s="12" t="s">
        <v>82</v>
      </c>
      <c r="C156" s="10"/>
      <c r="D156" s="71"/>
      <c r="E156" s="72"/>
      <c r="F156" s="72">
        <f>D156+E156</f>
        <v>0</v>
      </c>
      <c r="G156" s="72"/>
      <c r="H156" s="72"/>
      <c r="I156" s="72">
        <f>F156-G156</f>
        <v>0</v>
      </c>
    </row>
    <row r="157" spans="2:9" ht="12.75">
      <c r="B157" s="12" t="s">
        <v>83</v>
      </c>
      <c r="C157" s="10"/>
      <c r="D157" s="71"/>
      <c r="E157" s="72"/>
      <c r="F157" s="72">
        <f>D157+E157</f>
        <v>0</v>
      </c>
      <c r="G157" s="72"/>
      <c r="H157" s="72"/>
      <c r="I157" s="72">
        <f>F157-G157</f>
        <v>0</v>
      </c>
    </row>
    <row r="158" spans="2:9" ht="12.75">
      <c r="B158" s="12" t="s">
        <v>84</v>
      </c>
      <c r="C158" s="10"/>
      <c r="D158" s="71"/>
      <c r="E158" s="72"/>
      <c r="F158" s="72">
        <f>D158+E158</f>
        <v>0</v>
      </c>
      <c r="G158" s="72"/>
      <c r="H158" s="72"/>
      <c r="I158" s="72">
        <f>F158-G158</f>
        <v>0</v>
      </c>
    </row>
    <row r="159" spans="2:9" ht="12.75">
      <c r="B159" s="2"/>
      <c r="C159" s="8"/>
      <c r="D159" s="71"/>
      <c r="E159" s="72"/>
      <c r="F159" s="72"/>
      <c r="G159" s="72"/>
      <c r="H159" s="72"/>
      <c r="I159" s="72"/>
    </row>
    <row r="160" spans="2:9" ht="12.75">
      <c r="B160" s="3" t="s">
        <v>86</v>
      </c>
      <c r="C160" s="9"/>
      <c r="D160" s="70">
        <f>D10+D85</f>
        <v>94585025.75</v>
      </c>
      <c r="E160" s="70">
        <f>E10+E85</f>
        <v>2363967.41</v>
      </c>
      <c r="F160" s="70">
        <f>F10+F85</f>
        <v>96948993.16</v>
      </c>
      <c r="G160" s="70">
        <f>G10+G85</f>
        <v>35152313.39</v>
      </c>
      <c r="H160" s="70">
        <f>H10+H85</f>
        <v>35152313.39</v>
      </c>
      <c r="I160" s="70">
        <f>I10+I85</f>
        <v>61796679.769999996</v>
      </c>
    </row>
    <row r="161" spans="2:9" ht="13.5" thickBot="1">
      <c r="B161" s="4"/>
      <c r="C161" s="11"/>
      <c r="D161" s="76"/>
      <c r="E161" s="77"/>
      <c r="F161" s="77"/>
      <c r="G161" s="77"/>
      <c r="H161" s="77"/>
      <c r="I161" s="77"/>
    </row>
    <row r="162" ht="6.75" customHeight="1"/>
    <row r="163" spans="2:9" ht="12.75">
      <c r="B163" s="50" t="s">
        <v>88</v>
      </c>
      <c r="C163" s="50"/>
      <c r="D163" s="50"/>
      <c r="E163" s="50"/>
      <c r="F163" s="50"/>
      <c r="G163" s="50"/>
      <c r="H163" s="50"/>
      <c r="I163" s="50"/>
    </row>
    <row r="164" spans="2:9" ht="29.25" customHeight="1">
      <c r="B164" s="50"/>
      <c r="C164" s="50"/>
      <c r="D164" s="50"/>
      <c r="E164" s="50"/>
      <c r="F164" s="50"/>
      <c r="G164" s="50"/>
      <c r="H164" s="50"/>
      <c r="I164" s="50"/>
    </row>
    <row r="165" spans="2:9" ht="6" customHeight="1">
      <c r="B165" s="21"/>
      <c r="C165" s="21"/>
      <c r="D165" s="22"/>
      <c r="E165" s="22"/>
      <c r="F165" s="21"/>
      <c r="G165" s="23"/>
      <c r="H165" s="23"/>
      <c r="I165" s="23"/>
    </row>
    <row r="166" spans="4:9" ht="9" customHeight="1">
      <c r="D166" s="5"/>
      <c r="E166" s="5"/>
      <c r="F166" s="5"/>
      <c r="G166" s="5"/>
      <c r="H166" s="5"/>
      <c r="I166" s="5"/>
    </row>
    <row r="167" spans="3:9" ht="12.75">
      <c r="C167" s="33" t="s">
        <v>89</v>
      </c>
      <c r="D167" s="51" t="s">
        <v>90</v>
      </c>
      <c r="E167" s="52"/>
      <c r="F167" s="29"/>
      <c r="G167" s="51" t="s">
        <v>93</v>
      </c>
      <c r="H167" s="52"/>
      <c r="I167" s="52"/>
    </row>
    <row r="168" spans="3:9" ht="12.75">
      <c r="C168" s="34" t="s">
        <v>91</v>
      </c>
      <c r="D168" s="53" t="s">
        <v>92</v>
      </c>
      <c r="E168" s="53"/>
      <c r="F168" s="28"/>
      <c r="G168" s="54" t="s">
        <v>94</v>
      </c>
      <c r="H168" s="55"/>
      <c r="I168" s="55"/>
    </row>
  </sheetData>
  <sheetProtection/>
  <mergeCells count="17">
    <mergeCell ref="B163:I164"/>
    <mergeCell ref="D167:E167"/>
    <mergeCell ref="G167:I167"/>
    <mergeCell ref="D168:E168"/>
    <mergeCell ref="G168:I168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9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2021-07-08T19:54:02Z</cp:lastPrinted>
  <dcterms:created xsi:type="dcterms:W3CDTF">2016-10-11T20:25:15Z</dcterms:created>
  <dcterms:modified xsi:type="dcterms:W3CDTF">2021-07-08T19:54:28Z</dcterms:modified>
  <cp:category/>
  <cp:version/>
  <cp:contentType/>
  <cp:contentStatus/>
</cp:coreProperties>
</file>