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2"/>
  </bookViews>
  <sheets>
    <sheet name="ABRIL " sheetId="1" r:id="rId1"/>
    <sheet name="MAYO" sheetId="2" r:id="rId2"/>
    <sheet name="JUNIO" sheetId="3" r:id="rId3"/>
  </sheets>
  <definedNames>
    <definedName name="_xlnm.Print_Titles" localSheetId="0">'ABRIL '!$1:$7</definedName>
    <definedName name="_xlnm.Print_Titles" localSheetId="2">'JUNIO'!$1:$7</definedName>
    <definedName name="_xlnm.Print_Titles" localSheetId="1">'MAYO'!$1:$7</definedName>
  </definedNames>
  <calcPr fullCalcOnLoad="1"/>
</workbook>
</file>

<file path=xl/sharedStrings.xml><?xml version="1.0" encoding="utf-8"?>
<sst xmlns="http://schemas.openxmlformats.org/spreadsheetml/2006/main" count="249" uniqueCount="85">
  <si>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</si>
  <si>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</si>
  <si>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</si>
  <si>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</si>
  <si>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</si>
  <si>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</si>
  <si>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</si>
  <si>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</si>
  <si>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</si>
  <si>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</si>
  <si>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</si>
  <si>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</si>
  <si>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</si>
  <si>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</si>
  <si>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</si>
  <si>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</si>
  <si>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</si>
  <si>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</si>
  <si>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</si>
  <si>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</si>
  <si>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</si>
  <si>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</si>
  <si>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</si>
  <si>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</si>
  <si>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</si>
  <si>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</si>
  <si>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</si>
  <si>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</si>
  <si>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</si>
  <si>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</si>
  <si>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</si>
  <si>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</si>
  <si>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</si>
  <si>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</si>
  <si>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</si>
  <si>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</si>
  <si>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</si>
  <si>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</si>
  <si>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</si>
  <si>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</si>
  <si>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</si>
  <si>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</si>
  <si>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</si>
  <si>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</si>
  <si>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</si>
  <si>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</si>
  <si>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</si>
  <si>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</si>
  <si>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</si>
  <si>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</si>
  <si>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</si>
  <si>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</si>
  <si>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</si>
  <si>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</si>
  <si>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</si>
  <si>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</si>
  <si>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</si>
  <si>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</si>
  <si>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</si>
  <si>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</si>
  <si>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</si>
  <si>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</si>
  <si>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</si>
  <si>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</si>
  <si>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</si>
  <si>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</si>
  <si>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</si>
  <si>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</si>
  <si>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</si>
  <si>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</si>
  <si>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</si>
  <si>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</si>
  <si>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</si>
  <si>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</si>
  <si>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</si>
  <si>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</si>
  <si>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</si>
  <si>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</si>
  <si>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</si>
  <si>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</si>
  <si>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</si>
  <si>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</si>
  <si>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30 de Abril de 2021 (b)</t>
  </si>
  <si>
    <t>Del 1 de Enero al 30 de Junio de 2021 (b)</t>
  </si>
  <si>
    <t>Del 1 de Enero al 31 de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</si>
</sst>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left" vertical="center" indent="1"/>
    </xf>
    <xf numFmtId="164" fontId="47" fillId="0" borderId="10" xfId="0" applyNumberFormat="1" applyFont="1" applyBorder="1" applyAlignment="1">
      <alignment horizontal="left" vertical="center" indent="3"/>
    </xf>
    <xf numFmtId="164" fontId="47" fillId="0" borderId="10" xfId="0" applyNumberFormat="1" applyFont="1" applyBorder="1" applyAlignment="1">
      <alignment horizontal="left" vertical="center" wrapText="1" indent="3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4" fontId="49" fillId="0" borderId="0" xfId="51" applyFont="1" applyAlignment="1">
      <alignment/>
    </xf>
    <xf numFmtId="44" fontId="50" fillId="0" borderId="0" xfId="51" applyFont="1" applyAlignment="1">
      <alignment/>
    </xf>
    <xf numFmtId="0" fontId="51" fillId="0" borderId="0" xfId="0" applyFont="1" applyAlignment="1">
      <alignment/>
    </xf>
    <xf numFmtId="164" fontId="47" fillId="0" borderId="12" xfId="0" applyNumberFormat="1" applyFont="1" applyBorder="1" applyAlignment="1">
      <alignment horizontal="left" vertical="center" indent="1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44" fontId="47" fillId="0" borderId="0" xfId="51" applyFont="1" applyAlignment="1">
      <alignment horizontal="right"/>
    </xf>
    <xf numFmtId="44" fontId="47" fillId="0" borderId="0" xfId="51" applyFont="1" applyAlignment="1">
      <alignment/>
    </xf>
    <xf numFmtId="44" fontId="47" fillId="0" borderId="16" xfId="51" applyFont="1" applyBorder="1" applyAlignment="1">
      <alignment horizontal="right" vertical="center"/>
    </xf>
    <xf numFmtId="44" fontId="47" fillId="0" borderId="16" xfId="51" applyFont="1" applyBorder="1" applyAlignment="1">
      <alignment horizontal="center" vertical="center"/>
    </xf>
    <xf numFmtId="44" fontId="47" fillId="0" borderId="17" xfId="51" applyFont="1" applyBorder="1" applyAlignment="1">
      <alignment horizontal="right" vertical="center"/>
    </xf>
    <xf numFmtId="44" fontId="48" fillId="0" borderId="16" xfId="51" applyFont="1" applyBorder="1" applyAlignment="1">
      <alignment horizontal="right" vertical="center"/>
    </xf>
    <xf numFmtId="44" fontId="48" fillId="0" borderId="17" xfId="51" applyFont="1" applyBorder="1" applyAlignment="1">
      <alignment horizontal="right" vertical="center"/>
    </xf>
    <xf numFmtId="44" fontId="47" fillId="0" borderId="10" xfId="51" applyFont="1" applyBorder="1" applyAlignment="1">
      <alignment vertical="center"/>
    </xf>
    <xf numFmtId="44" fontId="47" fillId="0" borderId="10" xfId="51" applyFont="1" applyBorder="1" applyAlignment="1">
      <alignment horizontal="right" vertical="center"/>
    </xf>
    <xf numFmtId="44" fontId="47" fillId="33" borderId="16" xfId="51" applyFont="1" applyFill="1" applyBorder="1" applyAlignment="1">
      <alignment horizontal="right" vertical="center"/>
    </xf>
    <xf numFmtId="44" fontId="47" fillId="33" borderId="16" xfId="51" applyFont="1" applyFill="1" applyBorder="1" applyAlignment="1">
      <alignment horizontal="center" vertical="center"/>
    </xf>
    <xf numFmtId="44" fontId="47" fillId="0" borderId="16" xfId="51" applyFont="1" applyBorder="1" applyAlignment="1">
      <alignment horizontal="justify" vertical="center"/>
    </xf>
    <xf numFmtId="44" fontId="47" fillId="0" borderId="18" xfId="51" applyFont="1" applyBorder="1" applyAlignment="1">
      <alignment horizontal="right" vertical="center"/>
    </xf>
    <xf numFmtId="44" fontId="47" fillId="0" borderId="18" xfId="51" applyFont="1" applyBorder="1" applyAlignment="1">
      <alignment horizontal="center" vertical="center"/>
    </xf>
    <xf numFmtId="44" fontId="47" fillId="0" borderId="19" xfId="51" applyFont="1" applyBorder="1" applyAlignment="1">
      <alignment horizontal="right" vertical="center"/>
    </xf>
    <xf numFmtId="44" fontId="47" fillId="0" borderId="19" xfId="51" applyFont="1" applyBorder="1" applyAlignment="1">
      <alignment horizontal="justify" vertical="center"/>
    </xf>
    <xf numFmtId="44" fontId="52" fillId="0" borderId="0" xfId="51" applyFont="1" applyAlignment="1">
      <alignment horizontal="center" wrapText="1"/>
    </xf>
    <xf numFmtId="44" fontId="51" fillId="0" borderId="0" xfId="51" applyFont="1" applyAlignment="1">
      <alignment/>
    </xf>
    <xf numFmtId="0" fontId="52" fillId="0" borderId="0" xfId="0" applyFont="1" applyAlignment="1">
      <alignment horizont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44" fontId="53" fillId="34" borderId="0" xfId="51" applyFont="1" applyFill="1" applyAlignment="1">
      <alignment horizontal="center" wrapText="1"/>
    </xf>
    <xf numFmtId="44" fontId="54" fillId="34" borderId="0" xfId="5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44" fontId="48" fillId="33" borderId="20" xfId="51" applyFont="1" applyFill="1" applyBorder="1" applyAlignment="1">
      <alignment horizontal="center" vertical="center"/>
    </xf>
    <xf numFmtId="44" fontId="48" fillId="33" borderId="10" xfId="51" applyFont="1" applyFill="1" applyBorder="1" applyAlignment="1">
      <alignment horizontal="center" vertical="center"/>
    </xf>
    <xf numFmtId="44" fontId="48" fillId="33" borderId="11" xfId="51" applyFont="1" applyFill="1" applyBorder="1" applyAlignment="1">
      <alignment horizontal="center" vertical="center"/>
    </xf>
    <xf numFmtId="44" fontId="48" fillId="33" borderId="20" xfId="51" applyFont="1" applyFill="1" applyBorder="1" applyAlignment="1">
      <alignment horizontal="center" vertical="center" wrapText="1"/>
    </xf>
    <xf numFmtId="44" fontId="48" fillId="33" borderId="11" xfId="5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4" fillId="34" borderId="0" xfId="0" applyFont="1" applyFill="1" applyBorder="1" applyAlignment="1">
      <alignment horizontal="center" vertical="center" wrapText="1"/>
    </xf>
    <xf numFmtId="4" fontId="53" fillId="34" borderId="0" xfId="0" applyNumberFormat="1" applyFont="1" applyFill="1" applyAlignment="1">
      <alignment horizontal="center" wrapText="1"/>
    </xf>
    <xf numFmtId="0" fontId="53" fillId="34" borderId="0" xfId="0" applyFont="1" applyFill="1" applyAlignment="1">
      <alignment horizont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44" fontId="48" fillId="33" borderId="24" xfId="51" applyFont="1" applyFill="1" applyBorder="1" applyAlignment="1">
      <alignment horizontal="center" vertical="center"/>
    </xf>
    <xf numFmtId="44" fontId="48" fillId="33" borderId="25" xfId="51" applyFont="1" applyFill="1" applyBorder="1" applyAlignment="1">
      <alignment horizontal="center" vertical="center"/>
    </xf>
    <xf numFmtId="44" fontId="48" fillId="33" borderId="26" xfId="5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1</xdr:col>
      <xdr:colOff>1609725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1619250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1619250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SheetLayoutView="100" zoomScalePageLayoutView="0" workbookViewId="0" topLeftCell="A1">
      <pane ySplit="7" topLeftCell="A88" activePane="bottomLeft" state="frozen"/>
      <selection pane="topLeft" activeCell="A1" sqref="A1"/>
      <selection pane="bottomLeft" activeCell="B95" sqref="B9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1" customWidth="1"/>
    <col min="4" max="4" width="18.00390625" style="22" customWidth="1"/>
    <col min="5" max="5" width="14.7109375" style="21" customWidth="1"/>
    <col min="6" max="6" width="13.8515625" style="22" customWidth="1"/>
    <col min="7" max="7" width="14.8515625" style="22" customWidth="1"/>
    <col min="8" max="8" width="13.7109375" style="21" customWidth="1"/>
    <col min="9" max="16384" width="11.00390625" style="1" customWidth="1"/>
  </cols>
  <sheetData>
    <row r="1" spans="2:8" ht="12.75">
      <c r="B1" s="59" t="s">
        <v>73</v>
      </c>
      <c r="C1" s="60"/>
      <c r="D1" s="60"/>
      <c r="E1" s="60"/>
      <c r="F1" s="60"/>
      <c r="G1" s="60"/>
      <c r="H1" s="61"/>
    </row>
    <row r="2" spans="2:8" ht="12.75">
      <c r="B2" s="62" t="s">
        <v>0</v>
      </c>
      <c r="C2" s="63"/>
      <c r="D2" s="63"/>
      <c r="E2" s="63"/>
      <c r="F2" s="63"/>
      <c r="G2" s="63"/>
      <c r="H2" s="64"/>
    </row>
    <row r="3" spans="2:8" ht="12.75">
      <c r="B3" s="62" t="s">
        <v>82</v>
      </c>
      <c r="C3" s="63"/>
      <c r="D3" s="63"/>
      <c r="E3" s="63"/>
      <c r="F3" s="63"/>
      <c r="G3" s="63"/>
      <c r="H3" s="64"/>
    </row>
    <row r="4" spans="2:8" ht="13.5" thickBot="1">
      <c r="B4" s="65" t="s">
        <v>1</v>
      </c>
      <c r="C4" s="66"/>
      <c r="D4" s="66"/>
      <c r="E4" s="66"/>
      <c r="F4" s="66"/>
      <c r="G4" s="66"/>
      <c r="H4" s="67"/>
    </row>
    <row r="5" spans="2:8" ht="13.5" thickBot="1">
      <c r="B5" s="17"/>
      <c r="C5" s="68" t="s">
        <v>2</v>
      </c>
      <c r="D5" s="69"/>
      <c r="E5" s="69"/>
      <c r="F5" s="69"/>
      <c r="G5" s="70"/>
      <c r="H5" s="50" t="s">
        <v>3</v>
      </c>
    </row>
    <row r="6" spans="2:8" ht="12.75">
      <c r="B6" s="18" t="s">
        <v>4</v>
      </c>
      <c r="C6" s="50" t="s">
        <v>6</v>
      </c>
      <c r="D6" s="53" t="s">
        <v>7</v>
      </c>
      <c r="E6" s="50" t="s">
        <v>8</v>
      </c>
      <c r="F6" s="50" t="s">
        <v>9</v>
      </c>
      <c r="G6" s="50" t="s">
        <v>10</v>
      </c>
      <c r="H6" s="51"/>
    </row>
    <row r="7" spans="2:8" ht="13.5" thickBot="1">
      <c r="B7" s="19" t="s">
        <v>5</v>
      </c>
      <c r="C7" s="52"/>
      <c r="D7" s="54"/>
      <c r="E7" s="52"/>
      <c r="F7" s="52"/>
      <c r="G7" s="52"/>
      <c r="H7" s="52"/>
    </row>
    <row r="8" spans="2:8" ht="12.75">
      <c r="B8" s="3" t="s">
        <v>11</v>
      </c>
      <c r="C8" s="23"/>
      <c r="D8" s="24"/>
      <c r="E8" s="23"/>
      <c r="F8" s="24"/>
      <c r="G8" s="24"/>
      <c r="H8" s="23"/>
    </row>
    <row r="9" spans="2:8" ht="12.75">
      <c r="B9" s="5" t="s">
        <v>12</v>
      </c>
      <c r="C9" s="23">
        <v>3522582.85</v>
      </c>
      <c r="D9" s="24">
        <v>0</v>
      </c>
      <c r="E9" s="23">
        <f aca="true" t="shared" si="0" ref="E9:E15">C9+D9</f>
        <v>3522582.85</v>
      </c>
      <c r="F9" s="24">
        <v>2774578</v>
      </c>
      <c r="G9" s="24">
        <v>2774578</v>
      </c>
      <c r="H9" s="23">
        <f aca="true" t="shared" si="1" ref="H9:H15">G9-C9</f>
        <v>-748004.8500000001</v>
      </c>
    </row>
    <row r="10" spans="2:8" ht="12.75">
      <c r="B10" s="5" t="s">
        <v>13</v>
      </c>
      <c r="C10" s="23"/>
      <c r="D10" s="24"/>
      <c r="E10" s="23">
        <f t="shared" si="0"/>
        <v>0</v>
      </c>
      <c r="F10" s="24"/>
      <c r="G10" s="24"/>
      <c r="H10" s="23">
        <f t="shared" si="1"/>
        <v>0</v>
      </c>
    </row>
    <row r="11" spans="2:8" ht="12.75">
      <c r="B11" s="5" t="s">
        <v>14</v>
      </c>
      <c r="C11" s="23"/>
      <c r="D11" s="24"/>
      <c r="E11" s="23">
        <f t="shared" si="0"/>
        <v>0</v>
      </c>
      <c r="F11" s="24"/>
      <c r="G11" s="24"/>
      <c r="H11" s="23">
        <f t="shared" si="1"/>
        <v>0</v>
      </c>
    </row>
    <row r="12" spans="2:8" ht="12.75">
      <c r="B12" s="5" t="s">
        <v>15</v>
      </c>
      <c r="C12" s="23">
        <v>6347999.9</v>
      </c>
      <c r="D12" s="24">
        <v>0</v>
      </c>
      <c r="E12" s="23">
        <f t="shared" si="0"/>
        <v>6347999.9</v>
      </c>
      <c r="F12" s="24">
        <v>1989598.3</v>
      </c>
      <c r="G12" s="24">
        <v>1989598.3</v>
      </c>
      <c r="H12" s="23">
        <f t="shared" si="1"/>
        <v>-4358401.600000001</v>
      </c>
    </row>
    <row r="13" spans="2:8" ht="12.75">
      <c r="B13" s="5" t="s">
        <v>16</v>
      </c>
      <c r="C13" s="23"/>
      <c r="D13" s="24"/>
      <c r="E13" s="23">
        <f t="shared" si="0"/>
        <v>0</v>
      </c>
      <c r="F13" s="24"/>
      <c r="G13" s="24"/>
      <c r="H13" s="23">
        <f t="shared" si="1"/>
        <v>0</v>
      </c>
    </row>
    <row r="14" spans="2:8" ht="12.75">
      <c r="B14" s="5" t="s">
        <v>17</v>
      </c>
      <c r="C14" s="23">
        <v>696356</v>
      </c>
      <c r="D14" s="24">
        <v>0</v>
      </c>
      <c r="E14" s="23">
        <f t="shared" si="0"/>
        <v>696356</v>
      </c>
      <c r="F14" s="24">
        <v>428562.81</v>
      </c>
      <c r="G14" s="24">
        <v>428562.81</v>
      </c>
      <c r="H14" s="23">
        <f t="shared" si="1"/>
        <v>-267793.19</v>
      </c>
    </row>
    <row r="15" spans="2:8" ht="12.75">
      <c r="B15" s="5" t="s">
        <v>70</v>
      </c>
      <c r="C15" s="23"/>
      <c r="D15" s="24"/>
      <c r="E15" s="23">
        <f t="shared" si="0"/>
        <v>0</v>
      </c>
      <c r="F15" s="24"/>
      <c r="G15" s="24"/>
      <c r="H15" s="23">
        <f t="shared" si="1"/>
        <v>0</v>
      </c>
    </row>
    <row r="16" spans="2:8" ht="25.5">
      <c r="B16" s="9" t="s">
        <v>68</v>
      </c>
      <c r="C16" s="23">
        <f aca="true" t="shared" si="2" ref="C16:H16">SUM(C17:C27)</f>
        <v>45321270</v>
      </c>
      <c r="D16" s="25">
        <f t="shared" si="2"/>
        <v>-3642197.8800000004</v>
      </c>
      <c r="E16" s="25">
        <f t="shared" si="2"/>
        <v>41679072.120000005</v>
      </c>
      <c r="F16" s="25">
        <f t="shared" si="2"/>
        <v>14890307.630000003</v>
      </c>
      <c r="G16" s="25">
        <f t="shared" si="2"/>
        <v>14890307.630000003</v>
      </c>
      <c r="H16" s="25">
        <f t="shared" si="2"/>
        <v>-30430962.369999997</v>
      </c>
    </row>
    <row r="17" spans="2:8" ht="12.75">
      <c r="B17" s="6" t="s">
        <v>18</v>
      </c>
      <c r="C17" s="23">
        <v>29211532</v>
      </c>
      <c r="D17" s="24">
        <v>-2767239</v>
      </c>
      <c r="E17" s="23">
        <f aca="true" t="shared" si="3" ref="E17:E27">C17+D17</f>
        <v>26444293</v>
      </c>
      <c r="F17" s="24">
        <v>8817288.64</v>
      </c>
      <c r="G17" s="24">
        <v>8817288.64</v>
      </c>
      <c r="H17" s="23">
        <f aca="true" t="shared" si="4" ref="H17:H27">G17-C17</f>
        <v>-20394243.36</v>
      </c>
    </row>
    <row r="18" spans="2:8" ht="12.75">
      <c r="B18" s="6" t="s">
        <v>19</v>
      </c>
      <c r="C18" s="23">
        <v>12769193</v>
      </c>
      <c r="D18" s="24">
        <v>-439590</v>
      </c>
      <c r="E18" s="23">
        <f t="shared" si="3"/>
        <v>12329603</v>
      </c>
      <c r="F18" s="24">
        <v>4314738.03</v>
      </c>
      <c r="G18" s="24">
        <v>4314738.03</v>
      </c>
      <c r="H18" s="23">
        <f t="shared" si="4"/>
        <v>-8454454.969999999</v>
      </c>
    </row>
    <row r="19" spans="2:8" ht="12.75">
      <c r="B19" s="6" t="s">
        <v>20</v>
      </c>
      <c r="C19" s="23">
        <v>1219336</v>
      </c>
      <c r="D19" s="24">
        <v>-67371.66</v>
      </c>
      <c r="E19" s="23">
        <f t="shared" si="3"/>
        <v>1151964.34</v>
      </c>
      <c r="F19" s="24">
        <v>472815.31</v>
      </c>
      <c r="G19" s="24">
        <v>472815.31</v>
      </c>
      <c r="H19" s="23">
        <f t="shared" si="4"/>
        <v>-746520.69</v>
      </c>
    </row>
    <row r="20" spans="2:8" ht="12.75">
      <c r="B20" s="6" t="s">
        <v>21</v>
      </c>
      <c r="C20" s="23">
        <v>49633</v>
      </c>
      <c r="D20" s="24">
        <v>-5441</v>
      </c>
      <c r="E20" s="23">
        <f t="shared" si="3"/>
        <v>44192</v>
      </c>
      <c r="F20" s="24">
        <v>14730.56</v>
      </c>
      <c r="G20" s="24">
        <v>14730.56</v>
      </c>
      <c r="H20" s="23">
        <f t="shared" si="4"/>
        <v>-34902.44</v>
      </c>
    </row>
    <row r="21" spans="2:8" ht="12.75">
      <c r="B21" s="6" t="s">
        <v>22</v>
      </c>
      <c r="C21" s="23"/>
      <c r="D21" s="24"/>
      <c r="E21" s="23">
        <f t="shared" si="3"/>
        <v>0</v>
      </c>
      <c r="F21" s="24"/>
      <c r="G21" s="24"/>
      <c r="H21" s="23">
        <f t="shared" si="4"/>
        <v>0</v>
      </c>
    </row>
    <row r="22" spans="2:8" ht="25.5">
      <c r="B22" s="7" t="s">
        <v>23</v>
      </c>
      <c r="C22" s="23">
        <v>760147</v>
      </c>
      <c r="D22" s="24">
        <v>-320746</v>
      </c>
      <c r="E22" s="23">
        <f t="shared" si="3"/>
        <v>439401</v>
      </c>
      <c r="F22" s="24">
        <v>180883.96</v>
      </c>
      <c r="G22" s="24">
        <v>180883.96</v>
      </c>
      <c r="H22" s="23">
        <f t="shared" si="4"/>
        <v>-579263.04</v>
      </c>
    </row>
    <row r="23" spans="2:8" ht="25.5">
      <c r="B23" s="7" t="s">
        <v>24</v>
      </c>
      <c r="C23" s="23"/>
      <c r="D23" s="24"/>
      <c r="E23" s="23">
        <f t="shared" si="3"/>
        <v>0</v>
      </c>
      <c r="F23" s="24"/>
      <c r="G23" s="24"/>
      <c r="H23" s="23">
        <f t="shared" si="4"/>
        <v>0</v>
      </c>
    </row>
    <row r="24" spans="2:8" ht="12.75">
      <c r="B24" s="6" t="s">
        <v>25</v>
      </c>
      <c r="C24" s="23"/>
      <c r="D24" s="24"/>
      <c r="E24" s="23">
        <f t="shared" si="3"/>
        <v>0</v>
      </c>
      <c r="F24" s="24"/>
      <c r="G24" s="24"/>
      <c r="H24" s="23">
        <f t="shared" si="4"/>
        <v>0</v>
      </c>
    </row>
    <row r="25" spans="2:8" ht="12.75">
      <c r="B25" s="6" t="s">
        <v>26</v>
      </c>
      <c r="C25" s="23">
        <v>1311429</v>
      </c>
      <c r="D25" s="24">
        <v>-144303</v>
      </c>
      <c r="E25" s="23">
        <f t="shared" si="3"/>
        <v>1167126</v>
      </c>
      <c r="F25" s="24">
        <v>273126.35</v>
      </c>
      <c r="G25" s="24">
        <v>273126.35</v>
      </c>
      <c r="H25" s="23">
        <f t="shared" si="4"/>
        <v>-1038302.65</v>
      </c>
    </row>
    <row r="26" spans="2:8" ht="12.75">
      <c r="B26" s="6" t="s">
        <v>27</v>
      </c>
      <c r="C26" s="23">
        <v>0</v>
      </c>
      <c r="D26" s="24">
        <v>0</v>
      </c>
      <c r="E26" s="23">
        <f t="shared" si="3"/>
        <v>0</v>
      </c>
      <c r="F26" s="24">
        <v>714232</v>
      </c>
      <c r="G26" s="24">
        <v>714232</v>
      </c>
      <c r="H26" s="23">
        <f t="shared" si="4"/>
        <v>714232</v>
      </c>
    </row>
    <row r="27" spans="2:8" ht="25.5">
      <c r="B27" s="7" t="s">
        <v>28</v>
      </c>
      <c r="C27" s="23">
        <v>0</v>
      </c>
      <c r="D27" s="24">
        <v>102492.78</v>
      </c>
      <c r="E27" s="23">
        <f t="shared" si="3"/>
        <v>102492.78</v>
      </c>
      <c r="F27" s="24">
        <v>102492.78</v>
      </c>
      <c r="G27" s="24">
        <v>102492.78</v>
      </c>
      <c r="H27" s="23">
        <f t="shared" si="4"/>
        <v>102492.78</v>
      </c>
    </row>
    <row r="28" spans="2:8" ht="25.5">
      <c r="B28" s="9" t="s">
        <v>29</v>
      </c>
      <c r="C28" s="23">
        <f aca="true" t="shared" si="5" ref="C28:H28">SUM(C29:C33)</f>
        <v>2700</v>
      </c>
      <c r="D28" s="23">
        <f t="shared" si="5"/>
        <v>0</v>
      </c>
      <c r="E28" s="23">
        <f t="shared" si="5"/>
        <v>2700</v>
      </c>
      <c r="F28" s="23">
        <f t="shared" si="5"/>
        <v>0</v>
      </c>
      <c r="G28" s="23">
        <f t="shared" si="5"/>
        <v>0</v>
      </c>
      <c r="H28" s="23">
        <f t="shared" si="5"/>
        <v>-2700</v>
      </c>
    </row>
    <row r="29" spans="2:8" ht="12.75">
      <c r="B29" s="6" t="s">
        <v>30</v>
      </c>
      <c r="C29" s="23"/>
      <c r="D29" s="24"/>
      <c r="E29" s="23">
        <f aca="true" t="shared" si="6" ref="E29:E34">C29+D29</f>
        <v>0</v>
      </c>
      <c r="F29" s="24"/>
      <c r="G29" s="24"/>
      <c r="H29" s="23">
        <f aca="true" t="shared" si="7" ref="H29:H34">G29-C29</f>
        <v>0</v>
      </c>
    </row>
    <row r="30" spans="2:8" ht="12.75">
      <c r="B30" s="6" t="s">
        <v>31</v>
      </c>
      <c r="C30" s="23"/>
      <c r="D30" s="24"/>
      <c r="E30" s="23">
        <f t="shared" si="6"/>
        <v>0</v>
      </c>
      <c r="F30" s="24"/>
      <c r="G30" s="24"/>
      <c r="H30" s="23">
        <f t="shared" si="7"/>
        <v>0</v>
      </c>
    </row>
    <row r="31" spans="2:8" ht="12.75">
      <c r="B31" s="6" t="s">
        <v>32</v>
      </c>
      <c r="C31" s="23"/>
      <c r="D31" s="24"/>
      <c r="E31" s="23">
        <f t="shared" si="6"/>
        <v>0</v>
      </c>
      <c r="F31" s="24"/>
      <c r="G31" s="24"/>
      <c r="H31" s="23">
        <f t="shared" si="7"/>
        <v>0</v>
      </c>
    </row>
    <row r="32" spans="2:8" ht="25.5">
      <c r="B32" s="7" t="s">
        <v>33</v>
      </c>
      <c r="C32" s="23"/>
      <c r="D32" s="24"/>
      <c r="E32" s="23">
        <f t="shared" si="6"/>
        <v>0</v>
      </c>
      <c r="F32" s="24"/>
      <c r="G32" s="24"/>
      <c r="H32" s="23">
        <f t="shared" si="7"/>
        <v>0</v>
      </c>
    </row>
    <row r="33" spans="2:8" ht="12.75">
      <c r="B33" s="6" t="s">
        <v>34</v>
      </c>
      <c r="C33" s="23">
        <v>2700</v>
      </c>
      <c r="D33" s="24">
        <v>0</v>
      </c>
      <c r="E33" s="23">
        <f t="shared" si="6"/>
        <v>2700</v>
      </c>
      <c r="F33" s="24">
        <v>0</v>
      </c>
      <c r="G33" s="24">
        <v>0</v>
      </c>
      <c r="H33" s="23">
        <f t="shared" si="7"/>
        <v>-2700</v>
      </c>
    </row>
    <row r="34" spans="2:8" ht="12.75">
      <c r="B34" s="5" t="s">
        <v>71</v>
      </c>
      <c r="C34" s="23"/>
      <c r="D34" s="24"/>
      <c r="E34" s="23">
        <f t="shared" si="6"/>
        <v>0</v>
      </c>
      <c r="F34" s="24"/>
      <c r="G34" s="24"/>
      <c r="H34" s="23">
        <f t="shared" si="7"/>
        <v>0</v>
      </c>
    </row>
    <row r="35" spans="2:8" ht="12.75">
      <c r="B35" s="5" t="s">
        <v>35</v>
      </c>
      <c r="C35" s="23">
        <f aca="true" t="shared" si="8" ref="C35:H35">C36</f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 t="shared" si="8"/>
        <v>0</v>
      </c>
      <c r="H35" s="23">
        <f t="shared" si="8"/>
        <v>0</v>
      </c>
    </row>
    <row r="36" spans="2:8" ht="12.75">
      <c r="B36" s="6" t="s">
        <v>36</v>
      </c>
      <c r="C36" s="23"/>
      <c r="D36" s="24"/>
      <c r="E36" s="23">
        <f>C36+D36</f>
        <v>0</v>
      </c>
      <c r="F36" s="24"/>
      <c r="G36" s="24"/>
      <c r="H36" s="23">
        <f>G36-C36</f>
        <v>0</v>
      </c>
    </row>
    <row r="37" spans="2:8" ht="12.75">
      <c r="B37" s="5" t="s">
        <v>37</v>
      </c>
      <c r="C37" s="23">
        <f aca="true" t="shared" si="9" ref="C37:H37">C38+C39</f>
        <v>227347</v>
      </c>
      <c r="D37" s="23">
        <f t="shared" si="9"/>
        <v>-65649</v>
      </c>
      <c r="E37" s="23">
        <f t="shared" si="9"/>
        <v>161698</v>
      </c>
      <c r="F37" s="23">
        <f t="shared" si="9"/>
        <v>93772.11</v>
      </c>
      <c r="G37" s="23">
        <f t="shared" si="9"/>
        <v>93772.11</v>
      </c>
      <c r="H37" s="23">
        <f t="shared" si="9"/>
        <v>-133574.89</v>
      </c>
    </row>
    <row r="38" spans="2:8" ht="12.75">
      <c r="B38" s="6" t="s">
        <v>38</v>
      </c>
      <c r="C38" s="23">
        <v>227347</v>
      </c>
      <c r="D38" s="24">
        <v>-65649</v>
      </c>
      <c r="E38" s="23">
        <f>C38+D38</f>
        <v>161698</v>
      </c>
      <c r="F38" s="24">
        <v>93772.11</v>
      </c>
      <c r="G38" s="24">
        <v>93772.11</v>
      </c>
      <c r="H38" s="23">
        <f>G38-C38</f>
        <v>-133574.89</v>
      </c>
    </row>
    <row r="39" spans="2:8" ht="12.75">
      <c r="B39" s="6" t="s">
        <v>39</v>
      </c>
      <c r="C39" s="23"/>
      <c r="D39" s="24"/>
      <c r="E39" s="23">
        <f>C39+D39</f>
        <v>0</v>
      </c>
      <c r="F39" s="24"/>
      <c r="G39" s="24"/>
      <c r="H39" s="23">
        <f>G39-C39</f>
        <v>0</v>
      </c>
    </row>
    <row r="40" spans="2:8" ht="12.75">
      <c r="B40" s="4"/>
      <c r="C40" s="23"/>
      <c r="D40" s="24"/>
      <c r="E40" s="23"/>
      <c r="F40" s="24"/>
      <c r="G40" s="24"/>
      <c r="H40" s="23"/>
    </row>
    <row r="41" spans="2:8" ht="25.5">
      <c r="B41" s="10" t="s">
        <v>69</v>
      </c>
      <c r="C41" s="26">
        <f aca="true" t="shared" si="10" ref="C41:H41">C9+C10+C11+C12+C13+C14+C15+C16+C28+C34+C35+C37</f>
        <v>56118255.75</v>
      </c>
      <c r="D41" s="27">
        <f t="shared" si="10"/>
        <v>-3707846.8800000004</v>
      </c>
      <c r="E41" s="27">
        <f t="shared" si="10"/>
        <v>52410408.870000005</v>
      </c>
      <c r="F41" s="27">
        <f t="shared" si="10"/>
        <v>20176818.85</v>
      </c>
      <c r="G41" s="27">
        <f t="shared" si="10"/>
        <v>20176818.85</v>
      </c>
      <c r="H41" s="27">
        <f t="shared" si="10"/>
        <v>-35941436.9</v>
      </c>
    </row>
    <row r="42" spans="2:8" ht="12.75">
      <c r="B42" s="2"/>
      <c r="C42" s="23"/>
      <c r="D42" s="28"/>
      <c r="E42" s="29"/>
      <c r="F42" s="28"/>
      <c r="G42" s="28"/>
      <c r="H42" s="29"/>
    </row>
    <row r="43" spans="2:8" ht="25.5">
      <c r="B43" s="10" t="s">
        <v>40</v>
      </c>
      <c r="C43" s="30"/>
      <c r="D43" s="31"/>
      <c r="E43" s="30"/>
      <c r="F43" s="31"/>
      <c r="G43" s="31"/>
      <c r="H43" s="23"/>
    </row>
    <row r="44" spans="2:8" ht="12.75">
      <c r="B44" s="4"/>
      <c r="C44" s="23"/>
      <c r="D44" s="32"/>
      <c r="E44" s="23"/>
      <c r="F44" s="32"/>
      <c r="G44" s="32"/>
      <c r="H44" s="23"/>
    </row>
    <row r="45" spans="2:8" ht="12.75">
      <c r="B45" s="3" t="s">
        <v>41</v>
      </c>
      <c r="C45" s="23"/>
      <c r="D45" s="24"/>
      <c r="E45" s="23"/>
      <c r="F45" s="24"/>
      <c r="G45" s="24"/>
      <c r="H45" s="23"/>
    </row>
    <row r="46" spans="2:8" ht="12.75">
      <c r="B46" s="5" t="s">
        <v>42</v>
      </c>
      <c r="C46" s="23">
        <f aca="true" t="shared" si="11" ref="C46:H46">SUM(C47:C54)</f>
        <v>38466770</v>
      </c>
      <c r="D46" s="23">
        <f t="shared" si="11"/>
        <v>-467644</v>
      </c>
      <c r="E46" s="23">
        <f t="shared" si="11"/>
        <v>37999126</v>
      </c>
      <c r="F46" s="23">
        <f t="shared" si="11"/>
        <v>13505809.600000001</v>
      </c>
      <c r="G46" s="23">
        <f t="shared" si="11"/>
        <v>13505809.600000001</v>
      </c>
      <c r="H46" s="23">
        <f t="shared" si="11"/>
        <v>-24960960.4</v>
      </c>
    </row>
    <row r="47" spans="2:8" ht="25.5">
      <c r="B47" s="7" t="s">
        <v>43</v>
      </c>
      <c r="C47" s="23"/>
      <c r="D47" s="24"/>
      <c r="E47" s="23">
        <f aca="true" t="shared" si="12" ref="E47:E54">C47+D47</f>
        <v>0</v>
      </c>
      <c r="F47" s="24"/>
      <c r="G47" s="24"/>
      <c r="H47" s="23">
        <f aca="true" t="shared" si="13" ref="H47:H54">G47-C47</f>
        <v>0</v>
      </c>
    </row>
    <row r="48" spans="2:8" ht="25.5">
      <c r="B48" s="7" t="s">
        <v>44</v>
      </c>
      <c r="C48" s="23"/>
      <c r="D48" s="24"/>
      <c r="E48" s="23">
        <f t="shared" si="12"/>
        <v>0</v>
      </c>
      <c r="F48" s="24"/>
      <c r="G48" s="24"/>
      <c r="H48" s="23">
        <f t="shared" si="13"/>
        <v>0</v>
      </c>
    </row>
    <row r="49" spans="2:8" ht="25.5">
      <c r="B49" s="7" t="s">
        <v>45</v>
      </c>
      <c r="C49" s="23">
        <v>12747470</v>
      </c>
      <c r="D49" s="24">
        <v>-155958</v>
      </c>
      <c r="E49" s="23">
        <f t="shared" si="12"/>
        <v>12591512</v>
      </c>
      <c r="F49" s="24">
        <v>5036604.8</v>
      </c>
      <c r="G49" s="24">
        <v>5036604.8</v>
      </c>
      <c r="H49" s="23">
        <f t="shared" si="13"/>
        <v>-7710865.2</v>
      </c>
    </row>
    <row r="50" spans="2:8" ht="38.25">
      <c r="B50" s="7" t="s">
        <v>46</v>
      </c>
      <c r="C50" s="23">
        <v>25719300</v>
      </c>
      <c r="D50" s="24">
        <v>-311686</v>
      </c>
      <c r="E50" s="23">
        <f t="shared" si="12"/>
        <v>25407614</v>
      </c>
      <c r="F50" s="24">
        <v>8469204.8</v>
      </c>
      <c r="G50" s="24">
        <v>8469204.8</v>
      </c>
      <c r="H50" s="23">
        <f t="shared" si="13"/>
        <v>-17250095.2</v>
      </c>
    </row>
    <row r="51" spans="2:8" ht="12.75">
      <c r="B51" s="7" t="s">
        <v>47</v>
      </c>
      <c r="C51" s="23"/>
      <c r="D51" s="24"/>
      <c r="E51" s="23">
        <f t="shared" si="12"/>
        <v>0</v>
      </c>
      <c r="F51" s="24"/>
      <c r="G51" s="24"/>
      <c r="H51" s="23">
        <f t="shared" si="13"/>
        <v>0</v>
      </c>
    </row>
    <row r="52" spans="2:8" ht="25.5">
      <c r="B52" s="7" t="s">
        <v>48</v>
      </c>
      <c r="C52" s="23"/>
      <c r="D52" s="24"/>
      <c r="E52" s="23">
        <f t="shared" si="12"/>
        <v>0</v>
      </c>
      <c r="F52" s="24"/>
      <c r="G52" s="24"/>
      <c r="H52" s="23">
        <f t="shared" si="13"/>
        <v>0</v>
      </c>
    </row>
    <row r="53" spans="2:8" ht="25.5">
      <c r="B53" s="7" t="s">
        <v>49</v>
      </c>
      <c r="C53" s="23"/>
      <c r="D53" s="24"/>
      <c r="E53" s="23">
        <f t="shared" si="12"/>
        <v>0</v>
      </c>
      <c r="F53" s="24"/>
      <c r="G53" s="24"/>
      <c r="H53" s="23">
        <f t="shared" si="13"/>
        <v>0</v>
      </c>
    </row>
    <row r="54" spans="2:8" ht="25.5">
      <c r="B54" s="7" t="s">
        <v>50</v>
      </c>
      <c r="C54" s="23"/>
      <c r="D54" s="24"/>
      <c r="E54" s="23">
        <f t="shared" si="12"/>
        <v>0</v>
      </c>
      <c r="F54" s="24"/>
      <c r="G54" s="24"/>
      <c r="H54" s="23">
        <f t="shared" si="13"/>
        <v>0</v>
      </c>
    </row>
    <row r="55" spans="2:8" ht="12.75">
      <c r="B55" s="9" t="s">
        <v>51</v>
      </c>
      <c r="C55" s="23">
        <f aca="true" t="shared" si="14" ref="C55:H55">SUM(C56:C59)</f>
        <v>0</v>
      </c>
      <c r="D55" s="23">
        <f t="shared" si="14"/>
        <v>0</v>
      </c>
      <c r="E55" s="23">
        <f t="shared" si="14"/>
        <v>0</v>
      </c>
      <c r="F55" s="23">
        <f t="shared" si="14"/>
        <v>0</v>
      </c>
      <c r="G55" s="23">
        <f t="shared" si="14"/>
        <v>0</v>
      </c>
      <c r="H55" s="23">
        <f t="shared" si="14"/>
        <v>0</v>
      </c>
    </row>
    <row r="56" spans="2:8" ht="12.75">
      <c r="B56" s="7" t="s">
        <v>52</v>
      </c>
      <c r="C56" s="23"/>
      <c r="D56" s="24"/>
      <c r="E56" s="23">
        <f>C56+D56</f>
        <v>0</v>
      </c>
      <c r="F56" s="24"/>
      <c r="G56" s="24"/>
      <c r="H56" s="23">
        <f>G56-C56</f>
        <v>0</v>
      </c>
    </row>
    <row r="57" spans="2:8" ht="12.75">
      <c r="B57" s="7" t="s">
        <v>53</v>
      </c>
      <c r="C57" s="23"/>
      <c r="D57" s="24"/>
      <c r="E57" s="23">
        <f>C57+D57</f>
        <v>0</v>
      </c>
      <c r="F57" s="24"/>
      <c r="G57" s="24"/>
      <c r="H57" s="23">
        <f>G57-C57</f>
        <v>0</v>
      </c>
    </row>
    <row r="58" spans="2:8" ht="12.75">
      <c r="B58" s="7" t="s">
        <v>54</v>
      </c>
      <c r="C58" s="23"/>
      <c r="D58" s="24"/>
      <c r="E58" s="23">
        <f>C58+D58</f>
        <v>0</v>
      </c>
      <c r="F58" s="24"/>
      <c r="G58" s="24"/>
      <c r="H58" s="23">
        <f>G58-C58</f>
        <v>0</v>
      </c>
    </row>
    <row r="59" spans="2:8" ht="12.75">
      <c r="B59" s="7" t="s">
        <v>55</v>
      </c>
      <c r="C59" s="23"/>
      <c r="D59" s="24"/>
      <c r="E59" s="23">
        <f>C59+D59</f>
        <v>0</v>
      </c>
      <c r="F59" s="24"/>
      <c r="G59" s="24"/>
      <c r="H59" s="23">
        <f>G59-C59</f>
        <v>0</v>
      </c>
    </row>
    <row r="60" spans="2:8" ht="12.75">
      <c r="B60" s="9" t="s">
        <v>56</v>
      </c>
      <c r="C60" s="23">
        <f aca="true" t="shared" si="15" ref="C60:H60">C61+C62</f>
        <v>0</v>
      </c>
      <c r="D60" s="23">
        <f t="shared" si="15"/>
        <v>0</v>
      </c>
      <c r="E60" s="23">
        <f t="shared" si="15"/>
        <v>0</v>
      </c>
      <c r="F60" s="23">
        <f t="shared" si="15"/>
        <v>0</v>
      </c>
      <c r="G60" s="23">
        <f t="shared" si="15"/>
        <v>0</v>
      </c>
      <c r="H60" s="23">
        <f t="shared" si="15"/>
        <v>0</v>
      </c>
    </row>
    <row r="61" spans="2:8" ht="25.5">
      <c r="B61" s="7" t="s">
        <v>57</v>
      </c>
      <c r="C61" s="23"/>
      <c r="D61" s="24"/>
      <c r="E61" s="23">
        <f>C61+D61</f>
        <v>0</v>
      </c>
      <c r="F61" s="24"/>
      <c r="G61" s="24"/>
      <c r="H61" s="23">
        <f>G61-C61</f>
        <v>0</v>
      </c>
    </row>
    <row r="62" spans="2:8" ht="12.75">
      <c r="B62" s="7" t="s">
        <v>58</v>
      </c>
      <c r="C62" s="23"/>
      <c r="D62" s="24"/>
      <c r="E62" s="23">
        <f>C62+D62</f>
        <v>0</v>
      </c>
      <c r="F62" s="24"/>
      <c r="G62" s="24"/>
      <c r="H62" s="23">
        <f>G62-C62</f>
        <v>0</v>
      </c>
    </row>
    <row r="63" spans="2:8" ht="38.25">
      <c r="B63" s="9" t="s">
        <v>72</v>
      </c>
      <c r="C63" s="23"/>
      <c r="D63" s="24"/>
      <c r="E63" s="23">
        <f>C63+D63</f>
        <v>0</v>
      </c>
      <c r="F63" s="24"/>
      <c r="G63" s="24"/>
      <c r="H63" s="23">
        <f>G63-C63</f>
        <v>0</v>
      </c>
    </row>
    <row r="64" spans="2:8" ht="12.75">
      <c r="B64" s="16" t="s">
        <v>59</v>
      </c>
      <c r="C64" s="33"/>
      <c r="D64" s="34"/>
      <c r="E64" s="33">
        <f>C64+D64</f>
        <v>0</v>
      </c>
      <c r="F64" s="34"/>
      <c r="G64" s="34"/>
      <c r="H64" s="33">
        <f>G64-C64</f>
        <v>0</v>
      </c>
    </row>
    <row r="65" spans="2:8" ht="12.75">
      <c r="B65" s="4"/>
      <c r="C65" s="23"/>
      <c r="D65" s="32"/>
      <c r="E65" s="23"/>
      <c r="F65" s="32"/>
      <c r="G65" s="32"/>
      <c r="H65" s="23"/>
    </row>
    <row r="66" spans="2:8" ht="34.5" customHeight="1">
      <c r="B66" s="10" t="s">
        <v>60</v>
      </c>
      <c r="C66" s="26">
        <f aca="true" t="shared" si="16" ref="C66:H66">C46+C55+C60+C63+C64</f>
        <v>38466770</v>
      </c>
      <c r="D66" s="26">
        <f t="shared" si="16"/>
        <v>-467644</v>
      </c>
      <c r="E66" s="26">
        <f t="shared" si="16"/>
        <v>37999126</v>
      </c>
      <c r="F66" s="26">
        <f t="shared" si="16"/>
        <v>13505809.600000001</v>
      </c>
      <c r="G66" s="26">
        <f t="shared" si="16"/>
        <v>13505809.600000001</v>
      </c>
      <c r="H66" s="26">
        <f t="shared" si="16"/>
        <v>-24960960.4</v>
      </c>
    </row>
    <row r="67" spans="2:8" ht="12.75">
      <c r="B67" s="8"/>
      <c r="C67" s="23"/>
      <c r="D67" s="32"/>
      <c r="E67" s="23"/>
      <c r="F67" s="32"/>
      <c r="G67" s="32"/>
      <c r="H67" s="23"/>
    </row>
    <row r="68" spans="2:8" ht="31.5" customHeight="1">
      <c r="B68" s="10" t="s">
        <v>61</v>
      </c>
      <c r="C68" s="26">
        <f aca="true" t="shared" si="17" ref="C68:H68">C69</f>
        <v>0</v>
      </c>
      <c r="D68" s="26">
        <f t="shared" si="17"/>
        <v>0</v>
      </c>
      <c r="E68" s="26">
        <f t="shared" si="17"/>
        <v>0</v>
      </c>
      <c r="F68" s="26">
        <f t="shared" si="17"/>
        <v>0</v>
      </c>
      <c r="G68" s="26">
        <f t="shared" si="17"/>
        <v>0</v>
      </c>
      <c r="H68" s="26">
        <f t="shared" si="17"/>
        <v>0</v>
      </c>
    </row>
    <row r="69" spans="2:8" ht="22.5" customHeight="1">
      <c r="B69" s="8" t="s">
        <v>62</v>
      </c>
      <c r="C69" s="23"/>
      <c r="D69" s="24"/>
      <c r="E69" s="23">
        <f>C69+D69</f>
        <v>0</v>
      </c>
      <c r="F69" s="24"/>
      <c r="G69" s="24"/>
      <c r="H69" s="23">
        <f>G69-C69</f>
        <v>0</v>
      </c>
    </row>
    <row r="70" spans="2:8" ht="12.75">
      <c r="B70" s="8"/>
      <c r="C70" s="23"/>
      <c r="D70" s="24"/>
      <c r="E70" s="23"/>
      <c r="F70" s="24"/>
      <c r="G70" s="24"/>
      <c r="H70" s="23"/>
    </row>
    <row r="71" spans="2:8" ht="21" customHeight="1">
      <c r="B71" s="10" t="s">
        <v>63</v>
      </c>
      <c r="C71" s="26">
        <f aca="true" t="shared" si="18" ref="C71:H71">C41+C66+C68</f>
        <v>94585025.75</v>
      </c>
      <c r="D71" s="26">
        <f t="shared" si="18"/>
        <v>-4175490.8800000004</v>
      </c>
      <c r="E71" s="26">
        <f t="shared" si="18"/>
        <v>90409534.87</v>
      </c>
      <c r="F71" s="26">
        <f t="shared" si="18"/>
        <v>33682628.45</v>
      </c>
      <c r="G71" s="26">
        <f t="shared" si="18"/>
        <v>33682628.45</v>
      </c>
      <c r="H71" s="26">
        <f t="shared" si="18"/>
        <v>-60902397.3</v>
      </c>
    </row>
    <row r="72" spans="2:8" ht="12.75">
      <c r="B72" s="8"/>
      <c r="C72" s="23"/>
      <c r="D72" s="24"/>
      <c r="E72" s="23"/>
      <c r="F72" s="24"/>
      <c r="G72" s="24"/>
      <c r="H72" s="23"/>
    </row>
    <row r="73" spans="2:8" ht="24" customHeight="1">
      <c r="B73" s="10" t="s">
        <v>64</v>
      </c>
      <c r="C73" s="23"/>
      <c r="D73" s="24"/>
      <c r="E73" s="23"/>
      <c r="F73" s="24"/>
      <c r="G73" s="24"/>
      <c r="H73" s="23"/>
    </row>
    <row r="74" spans="2:8" ht="32.25" customHeight="1">
      <c r="B74" s="8" t="s">
        <v>65</v>
      </c>
      <c r="C74" s="23"/>
      <c r="D74" s="24"/>
      <c r="E74" s="23">
        <f>C74+D74</f>
        <v>0</v>
      </c>
      <c r="F74" s="24"/>
      <c r="G74" s="24"/>
      <c r="H74" s="23">
        <f>G74-C74</f>
        <v>0</v>
      </c>
    </row>
    <row r="75" spans="2:8" ht="32.25" customHeight="1">
      <c r="B75" s="8" t="s">
        <v>66</v>
      </c>
      <c r="C75" s="23"/>
      <c r="D75" s="24"/>
      <c r="E75" s="23">
        <f>C75+D75</f>
        <v>0</v>
      </c>
      <c r="F75" s="24"/>
      <c r="G75" s="24"/>
      <c r="H75" s="23">
        <f>G75-C75</f>
        <v>0</v>
      </c>
    </row>
    <row r="76" spans="2:8" ht="32.25" customHeight="1">
      <c r="B76" s="10" t="s">
        <v>67</v>
      </c>
      <c r="C76" s="26">
        <f aca="true" t="shared" si="19" ref="C76:H76">SUM(C74:C75)</f>
        <v>0</v>
      </c>
      <c r="D76" s="26">
        <f t="shared" si="19"/>
        <v>0</v>
      </c>
      <c r="E76" s="26">
        <f t="shared" si="19"/>
        <v>0</v>
      </c>
      <c r="F76" s="26">
        <f t="shared" si="19"/>
        <v>0</v>
      </c>
      <c r="G76" s="26">
        <f t="shared" si="19"/>
        <v>0</v>
      </c>
      <c r="H76" s="26">
        <f t="shared" si="19"/>
        <v>0</v>
      </c>
    </row>
    <row r="77" spans="2:8" ht="13.5" thickBot="1">
      <c r="B77" s="11"/>
      <c r="C77" s="35"/>
      <c r="D77" s="36"/>
      <c r="E77" s="35"/>
      <c r="F77" s="36"/>
      <c r="G77" s="36"/>
      <c r="H77" s="35"/>
    </row>
    <row r="86" spans="1:8" ht="12.75">
      <c r="A86" s="49" t="s">
        <v>74</v>
      </c>
      <c r="B86" s="49"/>
      <c r="C86" s="49"/>
      <c r="D86" s="49"/>
      <c r="E86" s="49"/>
      <c r="F86" s="49"/>
      <c r="G86" s="49"/>
      <c r="H86" s="49"/>
    </row>
    <row r="87" spans="1:8" ht="27.75" customHeight="1">
      <c r="A87" s="49"/>
      <c r="B87" s="49"/>
      <c r="C87" s="49"/>
      <c r="D87" s="49"/>
      <c r="E87" s="49"/>
      <c r="F87" s="49"/>
      <c r="G87" s="49"/>
      <c r="H87" s="49"/>
    </row>
    <row r="88" spans="1:8" ht="15.75">
      <c r="A88" s="12"/>
      <c r="B88" s="12"/>
      <c r="C88" s="13"/>
      <c r="D88" s="13"/>
      <c r="E88" s="13"/>
      <c r="F88" s="14"/>
      <c r="G88" s="14"/>
      <c r="H88" s="14"/>
    </row>
    <row r="89" spans="1:8" ht="15.75">
      <c r="A89" s="12"/>
      <c r="B89" s="12"/>
      <c r="C89" s="13"/>
      <c r="D89" s="13"/>
      <c r="E89" s="13"/>
      <c r="F89" s="14"/>
      <c r="G89" s="14"/>
      <c r="H89" s="14"/>
    </row>
    <row r="90" spans="1:8" ht="12.75">
      <c r="A90" s="55" t="s">
        <v>75</v>
      </c>
      <c r="B90" s="55"/>
      <c r="C90" s="55"/>
      <c r="D90" s="55"/>
      <c r="E90" s="55"/>
      <c r="F90" s="55"/>
      <c r="G90" s="55"/>
      <c r="H90" s="55"/>
    </row>
    <row r="91" spans="1:8" ht="42" customHeight="1">
      <c r="A91" s="55"/>
      <c r="B91" s="55"/>
      <c r="C91" s="55"/>
      <c r="D91" s="55"/>
      <c r="E91" s="55"/>
      <c r="F91" s="55"/>
      <c r="G91" s="55"/>
      <c r="H91" s="55"/>
    </row>
    <row r="92" spans="1:8" ht="12.75">
      <c r="A92" s="20"/>
      <c r="B92" s="20"/>
      <c r="C92" s="37"/>
      <c r="D92" s="37"/>
      <c r="E92" s="37"/>
      <c r="F92" s="37"/>
      <c r="G92" s="37"/>
      <c r="H92" s="37"/>
    </row>
    <row r="93" spans="1:8" ht="12.75">
      <c r="A93" s="20"/>
      <c r="B93" s="20"/>
      <c r="C93" s="37"/>
      <c r="D93" s="37"/>
      <c r="E93" s="37"/>
      <c r="F93" s="37"/>
      <c r="G93" s="37"/>
      <c r="H93" s="37"/>
    </row>
    <row r="94" spans="1:8" ht="12.75">
      <c r="A94" s="20"/>
      <c r="B94" s="20"/>
      <c r="C94" s="37"/>
      <c r="D94" s="37"/>
      <c r="E94" s="37"/>
      <c r="F94" s="37"/>
      <c r="G94" s="37"/>
      <c r="H94" s="37"/>
    </row>
    <row r="95" spans="1:8" ht="12.75">
      <c r="A95" s="20"/>
      <c r="B95" s="20"/>
      <c r="C95" s="37"/>
      <c r="D95" s="37"/>
      <c r="E95" s="37"/>
      <c r="F95" s="37"/>
      <c r="G95" s="37"/>
      <c r="H95" s="37"/>
    </row>
    <row r="96" spans="1:8" ht="12.75">
      <c r="A96" s="20"/>
      <c r="B96" s="20"/>
      <c r="C96" s="37"/>
      <c r="D96" s="37"/>
      <c r="E96" s="37"/>
      <c r="F96" s="37"/>
      <c r="G96" s="37"/>
      <c r="H96" s="37"/>
    </row>
    <row r="97" spans="1:8" ht="12.75">
      <c r="A97" s="20"/>
      <c r="B97" s="20"/>
      <c r="C97" s="37"/>
      <c r="D97" s="37"/>
      <c r="E97" s="37"/>
      <c r="F97" s="37"/>
      <c r="G97" s="37"/>
      <c r="H97" s="37"/>
    </row>
    <row r="98" spans="1:8" ht="12.75">
      <c r="A98" s="20"/>
      <c r="B98" s="20"/>
      <c r="C98" s="37"/>
      <c r="D98" s="37"/>
      <c r="E98" s="37"/>
      <c r="F98" s="37"/>
      <c r="G98" s="37"/>
      <c r="H98" s="37"/>
    </row>
    <row r="99" spans="1:8" ht="12.75">
      <c r="A99" s="20"/>
      <c r="B99" s="20"/>
      <c r="C99" s="37"/>
      <c r="D99" s="37"/>
      <c r="E99" s="37"/>
      <c r="F99" s="37"/>
      <c r="G99" s="37"/>
      <c r="H99" s="37"/>
    </row>
    <row r="100" spans="1:8" ht="15.75">
      <c r="A100" s="12"/>
      <c r="B100" s="12"/>
      <c r="C100" s="13"/>
      <c r="D100" s="13"/>
      <c r="E100" s="13"/>
      <c r="F100" s="14"/>
      <c r="G100" s="14"/>
      <c r="H100" s="14"/>
    </row>
    <row r="101" spans="1:8" ht="15.75" customHeight="1">
      <c r="A101" s="56" t="s">
        <v>76</v>
      </c>
      <c r="B101" s="56"/>
      <c r="C101" s="56"/>
      <c r="E101" s="48" t="s">
        <v>77</v>
      </c>
      <c r="F101" s="48"/>
      <c r="G101" s="48"/>
      <c r="H101" s="48"/>
    </row>
    <row r="102" spans="1:8" ht="15.75" customHeight="1">
      <c r="A102" s="57" t="s">
        <v>78</v>
      </c>
      <c r="B102" s="58"/>
      <c r="C102" s="58"/>
      <c r="E102" s="47" t="s">
        <v>79</v>
      </c>
      <c r="F102" s="47"/>
      <c r="G102" s="47"/>
      <c r="H102" s="47"/>
    </row>
    <row r="103" spans="1:8" ht="12.75">
      <c r="A103" s="15"/>
      <c r="B103" s="15"/>
      <c r="C103" s="38"/>
      <c r="D103" s="38"/>
      <c r="E103" s="38"/>
      <c r="F103" s="38"/>
      <c r="G103" s="38"/>
      <c r="H103" s="38"/>
    </row>
    <row r="104" spans="1:8" ht="12.75">
      <c r="A104" s="15"/>
      <c r="B104" s="15"/>
      <c r="C104" s="38"/>
      <c r="D104" s="38"/>
      <c r="E104" s="38"/>
      <c r="F104" s="38"/>
      <c r="G104" s="38"/>
      <c r="H104" s="38"/>
    </row>
    <row r="105" spans="1:8" ht="12.75">
      <c r="A105" s="15"/>
      <c r="B105" s="15"/>
      <c r="C105" s="38"/>
      <c r="D105" s="38"/>
      <c r="E105" s="38"/>
      <c r="F105" s="38"/>
      <c r="G105" s="38"/>
      <c r="H105" s="38"/>
    </row>
    <row r="106" spans="1:8" ht="12.75">
      <c r="A106" s="15"/>
      <c r="B106" s="15"/>
      <c r="C106" s="38"/>
      <c r="D106" s="38"/>
      <c r="E106" s="38"/>
      <c r="F106" s="38"/>
      <c r="G106" s="38"/>
      <c r="H106" s="38"/>
    </row>
    <row r="107" spans="1:8" ht="12.75">
      <c r="A107" s="15"/>
      <c r="B107" s="15"/>
      <c r="C107" s="38"/>
      <c r="D107" s="38"/>
      <c r="E107" s="38"/>
      <c r="F107" s="38"/>
      <c r="G107" s="38"/>
      <c r="H107" s="38"/>
    </row>
    <row r="108" spans="1:8" ht="15.75">
      <c r="A108" s="15"/>
      <c r="B108" s="48" t="s">
        <v>80</v>
      </c>
      <c r="C108" s="48"/>
      <c r="D108" s="48"/>
      <c r="E108" s="48"/>
      <c r="F108" s="48"/>
      <c r="G108" s="48"/>
      <c r="H108" s="48"/>
    </row>
    <row r="109" spans="1:8" ht="15.75">
      <c r="A109" s="15"/>
      <c r="B109" s="47" t="s">
        <v>81</v>
      </c>
      <c r="C109" s="47"/>
      <c r="D109" s="47"/>
      <c r="E109" s="47"/>
      <c r="F109" s="47"/>
      <c r="G109" s="47"/>
      <c r="H109" s="47"/>
    </row>
  </sheetData>
  <sheetProtection/>
  <mergeCells count="19">
    <mergeCell ref="B1:H1"/>
    <mergeCell ref="B2:H2"/>
    <mergeCell ref="B3:H3"/>
    <mergeCell ref="B4:H4"/>
    <mergeCell ref="C5:G5"/>
    <mergeCell ref="B109:H109"/>
    <mergeCell ref="A90:H91"/>
    <mergeCell ref="A101:C101"/>
    <mergeCell ref="E101:H101"/>
    <mergeCell ref="A102:C102"/>
    <mergeCell ref="F6:F7"/>
    <mergeCell ref="G6:G7"/>
    <mergeCell ref="E102:H102"/>
    <mergeCell ref="B108:H108"/>
    <mergeCell ref="A86:H87"/>
    <mergeCell ref="H5:H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SheetLayoutView="100" zoomScalePageLayoutView="0" workbookViewId="0" topLeftCell="A1">
      <pane ySplit="7" topLeftCell="A80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1" customWidth="1"/>
    <col min="4" max="4" width="18.00390625" style="22" customWidth="1"/>
    <col min="5" max="5" width="14.7109375" style="21" customWidth="1"/>
    <col min="6" max="6" width="13.8515625" style="22" customWidth="1"/>
    <col min="7" max="7" width="14.8515625" style="22" customWidth="1"/>
    <col min="8" max="8" width="13.7109375" style="21" customWidth="1"/>
    <col min="9" max="16384" width="11.00390625" style="1" customWidth="1"/>
  </cols>
  <sheetData>
    <row r="1" spans="2:8" ht="12.75">
      <c r="B1" s="59" t="s">
        <v>73</v>
      </c>
      <c r="C1" s="60"/>
      <c r="D1" s="60"/>
      <c r="E1" s="60"/>
      <c r="F1" s="60"/>
      <c r="G1" s="60"/>
      <c r="H1" s="61"/>
    </row>
    <row r="2" spans="2:8" ht="12.75">
      <c r="B2" s="62" t="s">
        <v>0</v>
      </c>
      <c r="C2" s="63"/>
      <c r="D2" s="63"/>
      <c r="E2" s="63"/>
      <c r="F2" s="63"/>
      <c r="G2" s="63"/>
      <c r="H2" s="64"/>
    </row>
    <row r="3" spans="2:8" ht="12.75">
      <c r="B3" s="62" t="s">
        <v>84</v>
      </c>
      <c r="C3" s="63"/>
      <c r="D3" s="63"/>
      <c r="E3" s="63"/>
      <c r="F3" s="63"/>
      <c r="G3" s="63"/>
      <c r="H3" s="64"/>
    </row>
    <row r="4" spans="2:8" ht="13.5" thickBot="1">
      <c r="B4" s="65" t="s">
        <v>1</v>
      </c>
      <c r="C4" s="66"/>
      <c r="D4" s="66"/>
      <c r="E4" s="66"/>
      <c r="F4" s="66"/>
      <c r="G4" s="66"/>
      <c r="H4" s="67"/>
    </row>
    <row r="5" spans="2:8" ht="13.5" thickBot="1">
      <c r="B5" s="43"/>
      <c r="C5" s="68" t="s">
        <v>2</v>
      </c>
      <c r="D5" s="69"/>
      <c r="E5" s="69"/>
      <c r="F5" s="69"/>
      <c r="G5" s="70"/>
      <c r="H5" s="50" t="s">
        <v>3</v>
      </c>
    </row>
    <row r="6" spans="2:8" ht="12.75">
      <c r="B6" s="44" t="s">
        <v>4</v>
      </c>
      <c r="C6" s="50" t="s">
        <v>6</v>
      </c>
      <c r="D6" s="53" t="s">
        <v>7</v>
      </c>
      <c r="E6" s="50" t="s">
        <v>8</v>
      </c>
      <c r="F6" s="50" t="s">
        <v>9</v>
      </c>
      <c r="G6" s="50" t="s">
        <v>10</v>
      </c>
      <c r="H6" s="51"/>
    </row>
    <row r="7" spans="2:8" ht="13.5" thickBot="1">
      <c r="B7" s="45" t="s">
        <v>5</v>
      </c>
      <c r="C7" s="52"/>
      <c r="D7" s="54"/>
      <c r="E7" s="52"/>
      <c r="F7" s="52"/>
      <c r="G7" s="52"/>
      <c r="H7" s="52"/>
    </row>
    <row r="8" spans="2:8" ht="12.75">
      <c r="B8" s="3" t="s">
        <v>11</v>
      </c>
      <c r="C8" s="23"/>
      <c r="D8" s="24"/>
      <c r="E8" s="23"/>
      <c r="F8" s="24"/>
      <c r="G8" s="24"/>
      <c r="H8" s="23"/>
    </row>
    <row r="9" spans="2:8" ht="12.75">
      <c r="B9" s="5" t="s">
        <v>12</v>
      </c>
      <c r="C9" s="23">
        <v>3522582.85</v>
      </c>
      <c r="D9" s="24">
        <v>0</v>
      </c>
      <c r="E9" s="23">
        <f aca="true" t="shared" si="0" ref="E9:E15">C9+D9</f>
        <v>3522582.85</v>
      </c>
      <c r="F9" s="24">
        <v>2961055.5</v>
      </c>
      <c r="G9" s="24">
        <v>2961055.5</v>
      </c>
      <c r="H9" s="23">
        <f aca="true" t="shared" si="1" ref="H9:H15">G9-C9</f>
        <v>-561527.3500000001</v>
      </c>
    </row>
    <row r="10" spans="2:8" ht="12.75">
      <c r="B10" s="5" t="s">
        <v>13</v>
      </c>
      <c r="C10" s="23"/>
      <c r="D10" s="24"/>
      <c r="E10" s="23">
        <f t="shared" si="0"/>
        <v>0</v>
      </c>
      <c r="F10" s="24"/>
      <c r="G10" s="24"/>
      <c r="H10" s="23">
        <f t="shared" si="1"/>
        <v>0</v>
      </c>
    </row>
    <row r="11" spans="2:8" ht="12.75">
      <c r="B11" s="5" t="s">
        <v>14</v>
      </c>
      <c r="C11" s="23"/>
      <c r="D11" s="24"/>
      <c r="E11" s="23">
        <f t="shared" si="0"/>
        <v>0</v>
      </c>
      <c r="F11" s="24"/>
      <c r="G11" s="24"/>
      <c r="H11" s="23">
        <f t="shared" si="1"/>
        <v>0</v>
      </c>
    </row>
    <row r="12" spans="2:8" ht="12.75">
      <c r="B12" s="5" t="s">
        <v>15</v>
      </c>
      <c r="C12" s="23">
        <v>6347999.9</v>
      </c>
      <c r="D12" s="24">
        <v>0</v>
      </c>
      <c r="E12" s="23">
        <f t="shared" si="0"/>
        <v>6347999.9</v>
      </c>
      <c r="F12" s="24">
        <v>2270710.5</v>
      </c>
      <c r="G12" s="24">
        <v>2270710.5</v>
      </c>
      <c r="H12" s="23">
        <f t="shared" si="1"/>
        <v>-4077289.4000000004</v>
      </c>
    </row>
    <row r="13" spans="2:8" ht="12.75">
      <c r="B13" s="5" t="s">
        <v>16</v>
      </c>
      <c r="C13" s="23"/>
      <c r="D13" s="24"/>
      <c r="E13" s="23">
        <f t="shared" si="0"/>
        <v>0</v>
      </c>
      <c r="F13" s="24"/>
      <c r="G13" s="24"/>
      <c r="H13" s="23">
        <f t="shared" si="1"/>
        <v>0</v>
      </c>
    </row>
    <row r="14" spans="2:8" ht="12.75">
      <c r="B14" s="5" t="s">
        <v>17</v>
      </c>
      <c r="C14" s="23">
        <v>696356</v>
      </c>
      <c r="D14" s="24">
        <v>0</v>
      </c>
      <c r="E14" s="23">
        <f t="shared" si="0"/>
        <v>696356</v>
      </c>
      <c r="F14" s="24">
        <v>523405.31</v>
      </c>
      <c r="G14" s="24">
        <v>523405.31</v>
      </c>
      <c r="H14" s="23">
        <f t="shared" si="1"/>
        <v>-172950.69</v>
      </c>
    </row>
    <row r="15" spans="2:8" ht="12.75">
      <c r="B15" s="5" t="s">
        <v>70</v>
      </c>
      <c r="C15" s="23"/>
      <c r="D15" s="24"/>
      <c r="E15" s="23">
        <f t="shared" si="0"/>
        <v>0</v>
      </c>
      <c r="F15" s="24"/>
      <c r="G15" s="24"/>
      <c r="H15" s="23">
        <f t="shared" si="1"/>
        <v>0</v>
      </c>
    </row>
    <row r="16" spans="2:8" ht="25.5">
      <c r="B16" s="9" t="s">
        <v>68</v>
      </c>
      <c r="C16" s="23">
        <f aca="true" t="shared" si="2" ref="C16:H16">SUM(C17:C27)</f>
        <v>45321270</v>
      </c>
      <c r="D16" s="25">
        <f t="shared" si="2"/>
        <v>-3642197.8800000004</v>
      </c>
      <c r="E16" s="25">
        <f t="shared" si="2"/>
        <v>41679072.120000005</v>
      </c>
      <c r="F16" s="25">
        <f t="shared" si="2"/>
        <v>16498320.809999999</v>
      </c>
      <c r="G16" s="25">
        <f t="shared" si="2"/>
        <v>16498320.809999999</v>
      </c>
      <c r="H16" s="25">
        <f t="shared" si="2"/>
        <v>-28822949.19</v>
      </c>
    </row>
    <row r="17" spans="2:8" ht="12.75">
      <c r="B17" s="6" t="s">
        <v>18</v>
      </c>
      <c r="C17" s="23">
        <v>29211532</v>
      </c>
      <c r="D17" s="24">
        <v>-2767239</v>
      </c>
      <c r="E17" s="23">
        <f aca="true" t="shared" si="3" ref="E17:E27">C17+D17</f>
        <v>26444293</v>
      </c>
      <c r="F17" s="24">
        <v>10119728.69</v>
      </c>
      <c r="G17" s="24">
        <v>10119728.69</v>
      </c>
      <c r="H17" s="23">
        <f aca="true" t="shared" si="4" ref="H17:H27">G17-C17</f>
        <v>-19091803.310000002</v>
      </c>
    </row>
    <row r="18" spans="2:8" ht="12.75">
      <c r="B18" s="6" t="s">
        <v>19</v>
      </c>
      <c r="C18" s="23">
        <v>12769193</v>
      </c>
      <c r="D18" s="24">
        <v>-439590</v>
      </c>
      <c r="E18" s="23">
        <f t="shared" si="3"/>
        <v>12329603</v>
      </c>
      <c r="F18" s="24">
        <v>4314738.03</v>
      </c>
      <c r="G18" s="24">
        <v>4314738.03</v>
      </c>
      <c r="H18" s="23">
        <f t="shared" si="4"/>
        <v>-8454454.969999999</v>
      </c>
    </row>
    <row r="19" spans="2:8" ht="12.75">
      <c r="B19" s="6" t="s">
        <v>20</v>
      </c>
      <c r="C19" s="23">
        <v>1219336</v>
      </c>
      <c r="D19" s="24">
        <v>-67371.66</v>
      </c>
      <c r="E19" s="23">
        <f t="shared" si="3"/>
        <v>1151964.34</v>
      </c>
      <c r="F19" s="24">
        <v>545697.22</v>
      </c>
      <c r="G19" s="24">
        <v>545697.22</v>
      </c>
      <c r="H19" s="23">
        <f t="shared" si="4"/>
        <v>-673638.78</v>
      </c>
    </row>
    <row r="20" spans="2:8" ht="12.75">
      <c r="B20" s="6" t="s">
        <v>21</v>
      </c>
      <c r="C20" s="23">
        <v>49633</v>
      </c>
      <c r="D20" s="24">
        <v>-5441</v>
      </c>
      <c r="E20" s="23">
        <f t="shared" si="3"/>
        <v>44192</v>
      </c>
      <c r="F20" s="24">
        <v>18413.19</v>
      </c>
      <c r="G20" s="24">
        <v>18413.19</v>
      </c>
      <c r="H20" s="23">
        <f t="shared" si="4"/>
        <v>-31219.81</v>
      </c>
    </row>
    <row r="21" spans="2:8" ht="12.75">
      <c r="B21" s="6" t="s">
        <v>22</v>
      </c>
      <c r="C21" s="23"/>
      <c r="D21" s="24"/>
      <c r="E21" s="23">
        <f t="shared" si="3"/>
        <v>0</v>
      </c>
      <c r="F21" s="24"/>
      <c r="G21" s="24"/>
      <c r="H21" s="23">
        <f t="shared" si="4"/>
        <v>0</v>
      </c>
    </row>
    <row r="22" spans="2:8" ht="25.5">
      <c r="B22" s="7" t="s">
        <v>23</v>
      </c>
      <c r="C22" s="23">
        <v>760147</v>
      </c>
      <c r="D22" s="24">
        <v>-320746</v>
      </c>
      <c r="E22" s="23">
        <f t="shared" si="3"/>
        <v>439401</v>
      </c>
      <c r="F22" s="24">
        <v>209270.56</v>
      </c>
      <c r="G22" s="24">
        <v>209270.56</v>
      </c>
      <c r="H22" s="23">
        <f t="shared" si="4"/>
        <v>-550876.44</v>
      </c>
    </row>
    <row r="23" spans="2:8" ht="25.5">
      <c r="B23" s="7" t="s">
        <v>24</v>
      </c>
      <c r="C23" s="23"/>
      <c r="D23" s="24"/>
      <c r="E23" s="23">
        <f t="shared" si="3"/>
        <v>0</v>
      </c>
      <c r="F23" s="24"/>
      <c r="G23" s="24"/>
      <c r="H23" s="23">
        <f t="shared" si="4"/>
        <v>0</v>
      </c>
    </row>
    <row r="24" spans="2:8" ht="12.75">
      <c r="B24" s="6" t="s">
        <v>25</v>
      </c>
      <c r="C24" s="23"/>
      <c r="D24" s="24"/>
      <c r="E24" s="23">
        <f t="shared" si="3"/>
        <v>0</v>
      </c>
      <c r="F24" s="24"/>
      <c r="G24" s="24"/>
      <c r="H24" s="23">
        <f t="shared" si="4"/>
        <v>0</v>
      </c>
    </row>
    <row r="25" spans="2:8" ht="12.75">
      <c r="B25" s="6" t="s">
        <v>26</v>
      </c>
      <c r="C25" s="23">
        <v>1311429</v>
      </c>
      <c r="D25" s="24">
        <v>-144303</v>
      </c>
      <c r="E25" s="23">
        <f t="shared" si="3"/>
        <v>1167126</v>
      </c>
      <c r="F25" s="24">
        <v>337587.34</v>
      </c>
      <c r="G25" s="24">
        <v>337587.34</v>
      </c>
      <c r="H25" s="23">
        <f t="shared" si="4"/>
        <v>-973841.6599999999</v>
      </c>
    </row>
    <row r="26" spans="2:8" ht="12.75">
      <c r="B26" s="6" t="s">
        <v>27</v>
      </c>
      <c r="C26" s="23">
        <v>0</v>
      </c>
      <c r="D26" s="24">
        <v>0</v>
      </c>
      <c r="E26" s="23">
        <f t="shared" si="3"/>
        <v>0</v>
      </c>
      <c r="F26" s="24">
        <v>850393</v>
      </c>
      <c r="G26" s="24">
        <v>850393</v>
      </c>
      <c r="H26" s="23">
        <f t="shared" si="4"/>
        <v>850393</v>
      </c>
    </row>
    <row r="27" spans="2:8" ht="25.5">
      <c r="B27" s="7" t="s">
        <v>28</v>
      </c>
      <c r="C27" s="23">
        <v>0</v>
      </c>
      <c r="D27" s="24">
        <v>102492.78</v>
      </c>
      <c r="E27" s="23">
        <f t="shared" si="3"/>
        <v>102492.78</v>
      </c>
      <c r="F27" s="24">
        <v>102492.78</v>
      </c>
      <c r="G27" s="24">
        <v>102492.78</v>
      </c>
      <c r="H27" s="23">
        <f t="shared" si="4"/>
        <v>102492.78</v>
      </c>
    </row>
    <row r="28" spans="2:8" ht="25.5">
      <c r="B28" s="9" t="s">
        <v>29</v>
      </c>
      <c r="C28" s="23">
        <f aca="true" t="shared" si="5" ref="C28:H28">SUM(C29:C33)</f>
        <v>2700</v>
      </c>
      <c r="D28" s="23">
        <f t="shared" si="5"/>
        <v>0</v>
      </c>
      <c r="E28" s="23">
        <f t="shared" si="5"/>
        <v>2700</v>
      </c>
      <c r="F28" s="23">
        <f t="shared" si="5"/>
        <v>0</v>
      </c>
      <c r="G28" s="23">
        <f t="shared" si="5"/>
        <v>0</v>
      </c>
      <c r="H28" s="23">
        <f t="shared" si="5"/>
        <v>-2700</v>
      </c>
    </row>
    <row r="29" spans="2:8" ht="12.75">
      <c r="B29" s="6" t="s">
        <v>30</v>
      </c>
      <c r="C29" s="23"/>
      <c r="D29" s="24"/>
      <c r="E29" s="23">
        <f aca="true" t="shared" si="6" ref="E29:E34">C29+D29</f>
        <v>0</v>
      </c>
      <c r="F29" s="24"/>
      <c r="G29" s="24"/>
      <c r="H29" s="23">
        <f aca="true" t="shared" si="7" ref="H29:H34">G29-C29</f>
        <v>0</v>
      </c>
    </row>
    <row r="30" spans="2:8" ht="12.75">
      <c r="B30" s="6" t="s">
        <v>31</v>
      </c>
      <c r="C30" s="23"/>
      <c r="D30" s="24"/>
      <c r="E30" s="23">
        <f t="shared" si="6"/>
        <v>0</v>
      </c>
      <c r="F30" s="24"/>
      <c r="G30" s="24"/>
      <c r="H30" s="23">
        <f t="shared" si="7"/>
        <v>0</v>
      </c>
    </row>
    <row r="31" spans="2:8" ht="12.75">
      <c r="B31" s="6" t="s">
        <v>32</v>
      </c>
      <c r="C31" s="23"/>
      <c r="D31" s="24"/>
      <c r="E31" s="23">
        <f t="shared" si="6"/>
        <v>0</v>
      </c>
      <c r="F31" s="24"/>
      <c r="G31" s="24"/>
      <c r="H31" s="23">
        <f t="shared" si="7"/>
        <v>0</v>
      </c>
    </row>
    <row r="32" spans="2:8" ht="25.5">
      <c r="B32" s="7" t="s">
        <v>33</v>
      </c>
      <c r="C32" s="23"/>
      <c r="D32" s="24"/>
      <c r="E32" s="23">
        <f t="shared" si="6"/>
        <v>0</v>
      </c>
      <c r="F32" s="24"/>
      <c r="G32" s="24"/>
      <c r="H32" s="23">
        <f t="shared" si="7"/>
        <v>0</v>
      </c>
    </row>
    <row r="33" spans="2:8" ht="12.75">
      <c r="B33" s="6" t="s">
        <v>34</v>
      </c>
      <c r="C33" s="23">
        <v>2700</v>
      </c>
      <c r="D33" s="24">
        <v>0</v>
      </c>
      <c r="E33" s="23">
        <f t="shared" si="6"/>
        <v>2700</v>
      </c>
      <c r="F33" s="24">
        <v>0</v>
      </c>
      <c r="G33" s="24">
        <v>0</v>
      </c>
      <c r="H33" s="23">
        <f t="shared" si="7"/>
        <v>-2700</v>
      </c>
    </row>
    <row r="34" spans="2:8" ht="12.75">
      <c r="B34" s="5" t="s">
        <v>71</v>
      </c>
      <c r="C34" s="23"/>
      <c r="D34" s="24"/>
      <c r="E34" s="23">
        <f t="shared" si="6"/>
        <v>0</v>
      </c>
      <c r="F34" s="24"/>
      <c r="G34" s="24"/>
      <c r="H34" s="23">
        <f t="shared" si="7"/>
        <v>0</v>
      </c>
    </row>
    <row r="35" spans="2:8" ht="12.75">
      <c r="B35" s="5" t="s">
        <v>35</v>
      </c>
      <c r="C35" s="23">
        <f aca="true" t="shared" si="8" ref="C35:H35">C36</f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 t="shared" si="8"/>
        <v>0</v>
      </c>
      <c r="H35" s="23">
        <f t="shared" si="8"/>
        <v>0</v>
      </c>
    </row>
    <row r="36" spans="2:8" ht="12.75">
      <c r="B36" s="6" t="s">
        <v>36</v>
      </c>
      <c r="C36" s="23"/>
      <c r="D36" s="24"/>
      <c r="E36" s="23">
        <f>C36+D36</f>
        <v>0</v>
      </c>
      <c r="F36" s="24"/>
      <c r="G36" s="24"/>
      <c r="H36" s="23">
        <f>G36-C36</f>
        <v>0</v>
      </c>
    </row>
    <row r="37" spans="2:8" ht="12.75">
      <c r="B37" s="5" t="s">
        <v>37</v>
      </c>
      <c r="C37" s="23">
        <f aca="true" t="shared" si="9" ref="C37:H37">C38+C39</f>
        <v>227347</v>
      </c>
      <c r="D37" s="23">
        <f t="shared" si="9"/>
        <v>-65649</v>
      </c>
      <c r="E37" s="23">
        <f t="shared" si="9"/>
        <v>161698</v>
      </c>
      <c r="F37" s="23">
        <f t="shared" si="9"/>
        <v>118185.04</v>
      </c>
      <c r="G37" s="23">
        <f t="shared" si="9"/>
        <v>118185.04</v>
      </c>
      <c r="H37" s="23">
        <f t="shared" si="9"/>
        <v>-109161.96</v>
      </c>
    </row>
    <row r="38" spans="2:8" ht="12.75">
      <c r="B38" s="6" t="s">
        <v>38</v>
      </c>
      <c r="C38" s="23">
        <v>227347</v>
      </c>
      <c r="D38" s="24">
        <v>-65649</v>
      </c>
      <c r="E38" s="23">
        <f>C38+D38</f>
        <v>161698</v>
      </c>
      <c r="F38" s="24">
        <v>118185.04</v>
      </c>
      <c r="G38" s="24">
        <v>118185.04</v>
      </c>
      <c r="H38" s="23">
        <f>G38-C38</f>
        <v>-109161.96</v>
      </c>
    </row>
    <row r="39" spans="2:8" ht="12.75">
      <c r="B39" s="6" t="s">
        <v>39</v>
      </c>
      <c r="C39" s="23"/>
      <c r="D39" s="24"/>
      <c r="E39" s="23">
        <f>C39+D39</f>
        <v>0</v>
      </c>
      <c r="F39" s="24"/>
      <c r="G39" s="24"/>
      <c r="H39" s="23">
        <f>G39-C39</f>
        <v>0</v>
      </c>
    </row>
    <row r="40" spans="2:8" ht="12.75">
      <c r="B40" s="4"/>
      <c r="C40" s="23"/>
      <c r="D40" s="24"/>
      <c r="E40" s="23"/>
      <c r="F40" s="24"/>
      <c r="G40" s="24"/>
      <c r="H40" s="23"/>
    </row>
    <row r="41" spans="2:8" ht="25.5">
      <c r="B41" s="10" t="s">
        <v>69</v>
      </c>
      <c r="C41" s="26">
        <f aca="true" t="shared" si="10" ref="C41:H41">C9+C10+C11+C12+C13+C14+C15+C16+C28+C34+C35+C37</f>
        <v>56118255.75</v>
      </c>
      <c r="D41" s="27">
        <f t="shared" si="10"/>
        <v>-3707846.8800000004</v>
      </c>
      <c r="E41" s="27">
        <f t="shared" si="10"/>
        <v>52410408.870000005</v>
      </c>
      <c r="F41" s="27">
        <f t="shared" si="10"/>
        <v>22371677.159999996</v>
      </c>
      <c r="G41" s="27">
        <f t="shared" si="10"/>
        <v>22371677.159999996</v>
      </c>
      <c r="H41" s="27">
        <f t="shared" si="10"/>
        <v>-33746578.59</v>
      </c>
    </row>
    <row r="42" spans="2:8" ht="12.75">
      <c r="B42" s="2"/>
      <c r="C42" s="23"/>
      <c r="D42" s="28"/>
      <c r="E42" s="29"/>
      <c r="F42" s="28"/>
      <c r="G42" s="28"/>
      <c r="H42" s="29"/>
    </row>
    <row r="43" spans="2:8" ht="25.5">
      <c r="B43" s="10" t="s">
        <v>40</v>
      </c>
      <c r="C43" s="30"/>
      <c r="D43" s="31"/>
      <c r="E43" s="30"/>
      <c r="F43" s="31"/>
      <c r="G43" s="31"/>
      <c r="H43" s="23"/>
    </row>
    <row r="44" spans="2:8" ht="12.75">
      <c r="B44" s="4"/>
      <c r="C44" s="23"/>
      <c r="D44" s="32"/>
      <c r="E44" s="23"/>
      <c r="F44" s="32"/>
      <c r="G44" s="32"/>
      <c r="H44" s="23"/>
    </row>
    <row r="45" spans="2:8" ht="12.75">
      <c r="B45" s="3" t="s">
        <v>41</v>
      </c>
      <c r="C45" s="23"/>
      <c r="D45" s="24"/>
      <c r="E45" s="23"/>
      <c r="F45" s="24"/>
      <c r="G45" s="24"/>
      <c r="H45" s="23"/>
    </row>
    <row r="46" spans="2:8" ht="12.75">
      <c r="B46" s="5" t="s">
        <v>42</v>
      </c>
      <c r="C46" s="23">
        <f aca="true" t="shared" si="11" ref="C46:H46">SUM(C47:C54)</f>
        <v>38466770</v>
      </c>
      <c r="D46" s="23">
        <f t="shared" si="11"/>
        <v>-467644</v>
      </c>
      <c r="E46" s="23">
        <f t="shared" si="11"/>
        <v>37999126</v>
      </c>
      <c r="F46" s="23">
        <f t="shared" si="11"/>
        <v>16882262</v>
      </c>
      <c r="G46" s="23">
        <f t="shared" si="11"/>
        <v>16882262</v>
      </c>
      <c r="H46" s="23">
        <f t="shared" si="11"/>
        <v>-21584508</v>
      </c>
    </row>
    <row r="47" spans="2:8" ht="25.5">
      <c r="B47" s="7" t="s">
        <v>43</v>
      </c>
      <c r="C47" s="23"/>
      <c r="D47" s="24"/>
      <c r="E47" s="23">
        <f aca="true" t="shared" si="12" ref="E47:E54">C47+D47</f>
        <v>0</v>
      </c>
      <c r="F47" s="24"/>
      <c r="G47" s="24"/>
      <c r="H47" s="23">
        <f aca="true" t="shared" si="13" ref="H47:H54">G47-C47</f>
        <v>0</v>
      </c>
    </row>
    <row r="48" spans="2:8" ht="25.5">
      <c r="B48" s="7" t="s">
        <v>44</v>
      </c>
      <c r="C48" s="23"/>
      <c r="D48" s="24"/>
      <c r="E48" s="23">
        <f t="shared" si="12"/>
        <v>0</v>
      </c>
      <c r="F48" s="24"/>
      <c r="G48" s="24"/>
      <c r="H48" s="23">
        <f t="shared" si="13"/>
        <v>0</v>
      </c>
    </row>
    <row r="49" spans="2:8" ht="25.5">
      <c r="B49" s="7" t="s">
        <v>45</v>
      </c>
      <c r="C49" s="23">
        <v>12747470</v>
      </c>
      <c r="D49" s="24">
        <v>-155958</v>
      </c>
      <c r="E49" s="23">
        <f t="shared" si="12"/>
        <v>12591512</v>
      </c>
      <c r="F49" s="24">
        <v>6295756</v>
      </c>
      <c r="G49" s="24">
        <v>6295756</v>
      </c>
      <c r="H49" s="23">
        <f t="shared" si="13"/>
        <v>-6451714</v>
      </c>
    </row>
    <row r="50" spans="2:8" ht="38.25">
      <c r="B50" s="7" t="s">
        <v>46</v>
      </c>
      <c r="C50" s="23">
        <v>25719300</v>
      </c>
      <c r="D50" s="24">
        <v>-311686</v>
      </c>
      <c r="E50" s="23">
        <f t="shared" si="12"/>
        <v>25407614</v>
      </c>
      <c r="F50" s="24">
        <v>10586506</v>
      </c>
      <c r="G50" s="24">
        <v>10586506</v>
      </c>
      <c r="H50" s="23">
        <f t="shared" si="13"/>
        <v>-15132794</v>
      </c>
    </row>
    <row r="51" spans="2:8" ht="12.75">
      <c r="B51" s="7" t="s">
        <v>47</v>
      </c>
      <c r="C51" s="23"/>
      <c r="D51" s="24"/>
      <c r="E51" s="23">
        <f t="shared" si="12"/>
        <v>0</v>
      </c>
      <c r="F51" s="24"/>
      <c r="G51" s="24"/>
      <c r="H51" s="23">
        <f t="shared" si="13"/>
        <v>0</v>
      </c>
    </row>
    <row r="52" spans="2:8" ht="25.5">
      <c r="B52" s="7" t="s">
        <v>48</v>
      </c>
      <c r="C52" s="23"/>
      <c r="D52" s="24"/>
      <c r="E52" s="23">
        <f t="shared" si="12"/>
        <v>0</v>
      </c>
      <c r="F52" s="24"/>
      <c r="G52" s="24"/>
      <c r="H52" s="23">
        <f t="shared" si="13"/>
        <v>0</v>
      </c>
    </row>
    <row r="53" spans="2:8" ht="25.5">
      <c r="B53" s="7" t="s">
        <v>49</v>
      </c>
      <c r="C53" s="23"/>
      <c r="D53" s="24"/>
      <c r="E53" s="23">
        <f t="shared" si="12"/>
        <v>0</v>
      </c>
      <c r="F53" s="24"/>
      <c r="G53" s="24"/>
      <c r="H53" s="23">
        <f t="shared" si="13"/>
        <v>0</v>
      </c>
    </row>
    <row r="54" spans="2:8" ht="25.5">
      <c r="B54" s="7" t="s">
        <v>50</v>
      </c>
      <c r="C54" s="23"/>
      <c r="D54" s="24"/>
      <c r="E54" s="23">
        <f t="shared" si="12"/>
        <v>0</v>
      </c>
      <c r="F54" s="24"/>
      <c r="G54" s="24"/>
      <c r="H54" s="23">
        <f t="shared" si="13"/>
        <v>0</v>
      </c>
    </row>
    <row r="55" spans="2:8" ht="12.75">
      <c r="B55" s="9" t="s">
        <v>51</v>
      </c>
      <c r="C55" s="23">
        <f aca="true" t="shared" si="14" ref="C55:H55">SUM(C56:C59)</f>
        <v>0</v>
      </c>
      <c r="D55" s="23">
        <f t="shared" si="14"/>
        <v>0</v>
      </c>
      <c r="E55" s="23">
        <f t="shared" si="14"/>
        <v>0</v>
      </c>
      <c r="F55" s="23">
        <f t="shared" si="14"/>
        <v>1110591</v>
      </c>
      <c r="G55" s="23">
        <f t="shared" si="14"/>
        <v>1110591</v>
      </c>
      <c r="H55" s="23">
        <f t="shared" si="14"/>
        <v>1110591</v>
      </c>
    </row>
    <row r="56" spans="2:8" ht="12.75">
      <c r="B56" s="7" t="s">
        <v>52</v>
      </c>
      <c r="C56" s="23"/>
      <c r="D56" s="24"/>
      <c r="E56" s="23">
        <f>C56+D56</f>
        <v>0</v>
      </c>
      <c r="F56" s="24"/>
      <c r="G56" s="24"/>
      <c r="H56" s="23">
        <f>G56-C56</f>
        <v>0</v>
      </c>
    </row>
    <row r="57" spans="2:8" ht="12.75">
      <c r="B57" s="7" t="s">
        <v>53</v>
      </c>
      <c r="C57" s="23"/>
      <c r="D57" s="24"/>
      <c r="E57" s="23">
        <f>C57+D57</f>
        <v>0</v>
      </c>
      <c r="F57" s="24"/>
      <c r="G57" s="24"/>
      <c r="H57" s="23">
        <f>G57-C57</f>
        <v>0</v>
      </c>
    </row>
    <row r="58" spans="2:8" ht="12.75">
      <c r="B58" s="7" t="s">
        <v>54</v>
      </c>
      <c r="C58" s="23"/>
      <c r="D58" s="24"/>
      <c r="E58" s="23">
        <f>C58+D58</f>
        <v>0</v>
      </c>
      <c r="F58" s="24"/>
      <c r="G58" s="24"/>
      <c r="H58" s="23">
        <f>G58-C58</f>
        <v>0</v>
      </c>
    </row>
    <row r="59" spans="2:8" ht="12.75">
      <c r="B59" s="7" t="s">
        <v>55</v>
      </c>
      <c r="C59" s="23">
        <v>0</v>
      </c>
      <c r="D59" s="24">
        <v>0</v>
      </c>
      <c r="E59" s="23">
        <f>C59+D59</f>
        <v>0</v>
      </c>
      <c r="F59" s="24">
        <v>1110591</v>
      </c>
      <c r="G59" s="24">
        <v>1110591</v>
      </c>
      <c r="H59" s="23">
        <f>G59-C59</f>
        <v>1110591</v>
      </c>
    </row>
    <row r="60" spans="2:8" ht="12.75">
      <c r="B60" s="9" t="s">
        <v>56</v>
      </c>
      <c r="C60" s="23">
        <f aca="true" t="shared" si="15" ref="C60:H60">C61+C62</f>
        <v>0</v>
      </c>
      <c r="D60" s="23">
        <f t="shared" si="15"/>
        <v>0</v>
      </c>
      <c r="E60" s="23">
        <f t="shared" si="15"/>
        <v>0</v>
      </c>
      <c r="F60" s="23">
        <f t="shared" si="15"/>
        <v>0</v>
      </c>
      <c r="G60" s="23">
        <f t="shared" si="15"/>
        <v>0</v>
      </c>
      <c r="H60" s="23">
        <f t="shared" si="15"/>
        <v>0</v>
      </c>
    </row>
    <row r="61" spans="2:8" ht="25.5">
      <c r="B61" s="7" t="s">
        <v>57</v>
      </c>
      <c r="C61" s="23"/>
      <c r="D61" s="24"/>
      <c r="E61" s="23">
        <f>C61+D61</f>
        <v>0</v>
      </c>
      <c r="F61" s="24"/>
      <c r="G61" s="24"/>
      <c r="H61" s="23">
        <f>G61-C61</f>
        <v>0</v>
      </c>
    </row>
    <row r="62" spans="2:8" ht="12.75">
      <c r="B62" s="7" t="s">
        <v>58</v>
      </c>
      <c r="C62" s="23"/>
      <c r="D62" s="24"/>
      <c r="E62" s="23">
        <f>C62+D62</f>
        <v>0</v>
      </c>
      <c r="F62" s="24"/>
      <c r="G62" s="24"/>
      <c r="H62" s="23">
        <f>G62-C62</f>
        <v>0</v>
      </c>
    </row>
    <row r="63" spans="2:8" ht="38.25">
      <c r="B63" s="9" t="s">
        <v>72</v>
      </c>
      <c r="C63" s="23"/>
      <c r="D63" s="24"/>
      <c r="E63" s="23">
        <f>C63+D63</f>
        <v>0</v>
      </c>
      <c r="F63" s="24"/>
      <c r="G63" s="24"/>
      <c r="H63" s="23">
        <f>G63-C63</f>
        <v>0</v>
      </c>
    </row>
    <row r="64" spans="2:8" ht="12.75">
      <c r="B64" s="16" t="s">
        <v>59</v>
      </c>
      <c r="C64" s="33"/>
      <c r="D64" s="34"/>
      <c r="E64" s="33">
        <f>C64+D64</f>
        <v>0</v>
      </c>
      <c r="F64" s="34"/>
      <c r="G64" s="34"/>
      <c r="H64" s="33">
        <f>G64-C64</f>
        <v>0</v>
      </c>
    </row>
    <row r="65" spans="2:8" ht="12.75">
      <c r="B65" s="4"/>
      <c r="C65" s="23"/>
      <c r="D65" s="32"/>
      <c r="E65" s="23"/>
      <c r="F65" s="32"/>
      <c r="G65" s="32"/>
      <c r="H65" s="23"/>
    </row>
    <row r="66" spans="2:8" ht="25.5">
      <c r="B66" s="10" t="s">
        <v>60</v>
      </c>
      <c r="C66" s="26">
        <f aca="true" t="shared" si="16" ref="C66:H66">C46+C55+C60+C63+C64</f>
        <v>38466770</v>
      </c>
      <c r="D66" s="26">
        <f t="shared" si="16"/>
        <v>-467644</v>
      </c>
      <c r="E66" s="26">
        <f t="shared" si="16"/>
        <v>37999126</v>
      </c>
      <c r="F66" s="26">
        <f t="shared" si="16"/>
        <v>17992853</v>
      </c>
      <c r="G66" s="26">
        <f t="shared" si="16"/>
        <v>17992853</v>
      </c>
      <c r="H66" s="26">
        <f t="shared" si="16"/>
        <v>-20473917</v>
      </c>
    </row>
    <row r="67" spans="2:8" ht="12.75">
      <c r="B67" s="8"/>
      <c r="C67" s="23"/>
      <c r="D67" s="32"/>
      <c r="E67" s="23"/>
      <c r="F67" s="32"/>
      <c r="G67" s="32"/>
      <c r="H67" s="23"/>
    </row>
    <row r="68" spans="2:8" ht="25.5">
      <c r="B68" s="10" t="s">
        <v>61</v>
      </c>
      <c r="C68" s="26">
        <f aca="true" t="shared" si="17" ref="C68:H68">C69</f>
        <v>0</v>
      </c>
      <c r="D68" s="26">
        <f t="shared" si="17"/>
        <v>0</v>
      </c>
      <c r="E68" s="26">
        <f t="shared" si="17"/>
        <v>0</v>
      </c>
      <c r="F68" s="26">
        <f t="shared" si="17"/>
        <v>0</v>
      </c>
      <c r="G68" s="26">
        <f t="shared" si="17"/>
        <v>0</v>
      </c>
      <c r="H68" s="26">
        <f t="shared" si="17"/>
        <v>0</v>
      </c>
    </row>
    <row r="69" spans="2:8" ht="12.75">
      <c r="B69" s="8" t="s">
        <v>62</v>
      </c>
      <c r="C69" s="23"/>
      <c r="D69" s="24"/>
      <c r="E69" s="23">
        <f>C69+D69</f>
        <v>0</v>
      </c>
      <c r="F69" s="24"/>
      <c r="G69" s="24"/>
      <c r="H69" s="23">
        <f>G69-C69</f>
        <v>0</v>
      </c>
    </row>
    <row r="70" spans="2:8" ht="12.75">
      <c r="B70" s="8"/>
      <c r="C70" s="23"/>
      <c r="D70" s="24"/>
      <c r="E70" s="23"/>
      <c r="F70" s="24"/>
      <c r="G70" s="24"/>
      <c r="H70" s="23"/>
    </row>
    <row r="71" spans="2:8" ht="12.75">
      <c r="B71" s="10" t="s">
        <v>63</v>
      </c>
      <c r="C71" s="26">
        <f aca="true" t="shared" si="18" ref="C71:H71">C41+C66+C68</f>
        <v>94585025.75</v>
      </c>
      <c r="D71" s="26">
        <f t="shared" si="18"/>
        <v>-4175490.8800000004</v>
      </c>
      <c r="E71" s="26">
        <f t="shared" si="18"/>
        <v>90409534.87</v>
      </c>
      <c r="F71" s="26">
        <f t="shared" si="18"/>
        <v>40364530.16</v>
      </c>
      <c r="G71" s="26">
        <f t="shared" si="18"/>
        <v>40364530.16</v>
      </c>
      <c r="H71" s="26">
        <f t="shared" si="18"/>
        <v>-54220495.59</v>
      </c>
    </row>
    <row r="72" spans="2:8" ht="12.75">
      <c r="B72" s="8"/>
      <c r="C72" s="23"/>
      <c r="D72" s="24"/>
      <c r="E72" s="23"/>
      <c r="F72" s="24"/>
      <c r="G72" s="24"/>
      <c r="H72" s="23"/>
    </row>
    <row r="73" spans="2:8" ht="12.75">
      <c r="B73" s="10" t="s">
        <v>64</v>
      </c>
      <c r="C73" s="23"/>
      <c r="D73" s="24"/>
      <c r="E73" s="23"/>
      <c r="F73" s="24"/>
      <c r="G73" s="24"/>
      <c r="H73" s="23"/>
    </row>
    <row r="74" spans="2:8" ht="25.5">
      <c r="B74" s="8" t="s">
        <v>65</v>
      </c>
      <c r="C74" s="23"/>
      <c r="D74" s="24"/>
      <c r="E74" s="23">
        <f>C74+D74</f>
        <v>0</v>
      </c>
      <c r="F74" s="24"/>
      <c r="G74" s="24"/>
      <c r="H74" s="23">
        <f>G74-C74</f>
        <v>0</v>
      </c>
    </row>
    <row r="75" spans="2:8" ht="25.5">
      <c r="B75" s="8" t="s">
        <v>66</v>
      </c>
      <c r="C75" s="23"/>
      <c r="D75" s="24"/>
      <c r="E75" s="23">
        <f>C75+D75</f>
        <v>0</v>
      </c>
      <c r="F75" s="24"/>
      <c r="G75" s="24"/>
      <c r="H75" s="23">
        <f>G75-C75</f>
        <v>0</v>
      </c>
    </row>
    <row r="76" spans="2:8" ht="25.5">
      <c r="B76" s="10" t="s">
        <v>67</v>
      </c>
      <c r="C76" s="26">
        <f aca="true" t="shared" si="19" ref="C76:H76">SUM(C74:C75)</f>
        <v>0</v>
      </c>
      <c r="D76" s="26">
        <f t="shared" si="19"/>
        <v>0</v>
      </c>
      <c r="E76" s="26">
        <f t="shared" si="19"/>
        <v>0</v>
      </c>
      <c r="F76" s="26">
        <f t="shared" si="19"/>
        <v>0</v>
      </c>
      <c r="G76" s="26">
        <f t="shared" si="19"/>
        <v>0</v>
      </c>
      <c r="H76" s="26">
        <f t="shared" si="19"/>
        <v>0</v>
      </c>
    </row>
    <row r="77" spans="2:8" ht="13.5" thickBot="1">
      <c r="B77" s="11"/>
      <c r="C77" s="35"/>
      <c r="D77" s="36"/>
      <c r="E77" s="35"/>
      <c r="F77" s="36"/>
      <c r="G77" s="36"/>
      <c r="H77" s="35"/>
    </row>
    <row r="82" spans="1:8" ht="12.75">
      <c r="A82" s="49" t="s">
        <v>74</v>
      </c>
      <c r="B82" s="49"/>
      <c r="C82" s="49"/>
      <c r="D82" s="49"/>
      <c r="E82" s="49"/>
      <c r="F82" s="49"/>
      <c r="G82" s="49"/>
      <c r="H82" s="49"/>
    </row>
    <row r="83" spans="1:8" ht="27.75" customHeight="1">
      <c r="A83" s="49"/>
      <c r="B83" s="49"/>
      <c r="C83" s="49"/>
      <c r="D83" s="49"/>
      <c r="E83" s="49"/>
      <c r="F83" s="49"/>
      <c r="G83" s="49"/>
      <c r="H83" s="49"/>
    </row>
    <row r="84" spans="1:8" ht="15.75">
      <c r="A84" s="12"/>
      <c r="B84" s="12"/>
      <c r="C84" s="13"/>
      <c r="D84" s="13"/>
      <c r="E84" s="13"/>
      <c r="F84" s="14"/>
      <c r="G84" s="14"/>
      <c r="H84" s="14"/>
    </row>
    <row r="85" spans="1:8" ht="15.75">
      <c r="A85" s="12"/>
      <c r="B85" s="12"/>
      <c r="C85" s="13"/>
      <c r="D85" s="13"/>
      <c r="E85" s="13"/>
      <c r="F85" s="14"/>
      <c r="G85" s="14"/>
      <c r="H85" s="14"/>
    </row>
    <row r="86" spans="1:8" ht="12.75">
      <c r="A86" s="55" t="s">
        <v>75</v>
      </c>
      <c r="B86" s="55"/>
      <c r="C86" s="55"/>
      <c r="D86" s="55"/>
      <c r="E86" s="55"/>
      <c r="F86" s="55"/>
      <c r="G86" s="55"/>
      <c r="H86" s="55"/>
    </row>
    <row r="87" spans="1:8" ht="42" customHeight="1">
      <c r="A87" s="55"/>
      <c r="B87" s="55"/>
      <c r="C87" s="55"/>
      <c r="D87" s="55"/>
      <c r="E87" s="55"/>
      <c r="F87" s="55"/>
      <c r="G87" s="55"/>
      <c r="H87" s="55"/>
    </row>
    <row r="88" spans="1:8" ht="12.75">
      <c r="A88" s="46"/>
      <c r="B88" s="46"/>
      <c r="C88" s="37"/>
      <c r="D88" s="37"/>
      <c r="E88" s="37"/>
      <c r="F88" s="37"/>
      <c r="G88" s="37"/>
      <c r="H88" s="37"/>
    </row>
    <row r="89" spans="1:8" ht="12.75">
      <c r="A89" s="46"/>
      <c r="B89" s="46"/>
      <c r="C89" s="37"/>
      <c r="D89" s="37"/>
      <c r="E89" s="37"/>
      <c r="F89" s="37"/>
      <c r="G89" s="37"/>
      <c r="H89" s="37"/>
    </row>
    <row r="90" spans="1:8" ht="12.75">
      <c r="A90" s="46"/>
      <c r="B90" s="46"/>
      <c r="C90" s="37"/>
      <c r="D90" s="37"/>
      <c r="E90" s="37"/>
      <c r="F90" s="37"/>
      <c r="G90" s="37"/>
      <c r="H90" s="37"/>
    </row>
    <row r="91" spans="1:8" ht="12.75">
      <c r="A91" s="46"/>
      <c r="B91" s="46"/>
      <c r="C91" s="37"/>
      <c r="D91" s="37"/>
      <c r="E91" s="37"/>
      <c r="F91" s="37"/>
      <c r="G91" s="37"/>
      <c r="H91" s="37"/>
    </row>
    <row r="92" spans="1:8" ht="15.75">
      <c r="A92" s="12"/>
      <c r="B92" s="12"/>
      <c r="C92" s="13"/>
      <c r="D92" s="13"/>
      <c r="E92" s="13"/>
      <c r="F92" s="14"/>
      <c r="G92" s="14"/>
      <c r="H92" s="14"/>
    </row>
    <row r="93" spans="1:8" ht="15.75" customHeight="1">
      <c r="A93" s="56" t="s">
        <v>76</v>
      </c>
      <c r="B93" s="56"/>
      <c r="C93" s="56"/>
      <c r="E93" s="48" t="s">
        <v>77</v>
      </c>
      <c r="F93" s="48"/>
      <c r="G93" s="48"/>
      <c r="H93" s="48"/>
    </row>
    <row r="94" spans="1:8" ht="15.75" customHeight="1">
      <c r="A94" s="57" t="s">
        <v>78</v>
      </c>
      <c r="B94" s="58"/>
      <c r="C94" s="58"/>
      <c r="E94" s="47" t="s">
        <v>79</v>
      </c>
      <c r="F94" s="47"/>
      <c r="G94" s="47"/>
      <c r="H94" s="47"/>
    </row>
    <row r="95" spans="1:8" ht="12.75">
      <c r="A95" s="15"/>
      <c r="B95" s="15"/>
      <c r="C95" s="38"/>
      <c r="D95" s="38"/>
      <c r="E95" s="38"/>
      <c r="F95" s="38"/>
      <c r="G95" s="38"/>
      <c r="H95" s="38"/>
    </row>
    <row r="96" spans="1:8" ht="12.75">
      <c r="A96" s="15"/>
      <c r="B96" s="15"/>
      <c r="C96" s="38"/>
      <c r="D96" s="38"/>
      <c r="E96" s="38"/>
      <c r="F96" s="38"/>
      <c r="G96" s="38"/>
      <c r="H96" s="38"/>
    </row>
    <row r="97" spans="1:8" ht="12.75">
      <c r="A97" s="15"/>
      <c r="B97" s="15"/>
      <c r="C97" s="38"/>
      <c r="D97" s="38"/>
      <c r="E97" s="38"/>
      <c r="F97" s="38"/>
      <c r="G97" s="38"/>
      <c r="H97" s="38"/>
    </row>
    <row r="98" spans="1:8" ht="12.75">
      <c r="A98" s="15"/>
      <c r="B98" s="15"/>
      <c r="C98" s="38"/>
      <c r="D98" s="38"/>
      <c r="E98" s="38"/>
      <c r="F98" s="38"/>
      <c r="G98" s="38"/>
      <c r="H98" s="38"/>
    </row>
    <row r="99" spans="1:8" ht="12.75">
      <c r="A99" s="15"/>
      <c r="B99" s="15"/>
      <c r="C99" s="38"/>
      <c r="D99" s="38"/>
      <c r="E99" s="38"/>
      <c r="F99" s="38"/>
      <c r="G99" s="38"/>
      <c r="H99" s="38"/>
    </row>
    <row r="100" spans="1:8" ht="15.75">
      <c r="A100" s="15"/>
      <c r="B100" s="48" t="s">
        <v>80</v>
      </c>
      <c r="C100" s="48"/>
      <c r="D100" s="48"/>
      <c r="E100" s="48"/>
      <c r="F100" s="48"/>
      <c r="G100" s="48"/>
      <c r="H100" s="48"/>
    </row>
    <row r="101" spans="1:8" ht="15.75">
      <c r="A101" s="15"/>
      <c r="B101" s="47" t="s">
        <v>81</v>
      </c>
      <c r="C101" s="47"/>
      <c r="D101" s="47"/>
      <c r="E101" s="47"/>
      <c r="F101" s="47"/>
      <c r="G101" s="47"/>
      <c r="H101" s="47"/>
    </row>
  </sheetData>
  <sheetProtection/>
  <mergeCells count="19">
    <mergeCell ref="F6:F7"/>
    <mergeCell ref="G6:G7"/>
    <mergeCell ref="B1:H1"/>
    <mergeCell ref="B2:H2"/>
    <mergeCell ref="B3:H3"/>
    <mergeCell ref="B4:H4"/>
    <mergeCell ref="C5:G5"/>
    <mergeCell ref="A82:H83"/>
    <mergeCell ref="H5:H7"/>
    <mergeCell ref="C6:C7"/>
    <mergeCell ref="D6:D7"/>
    <mergeCell ref="E6:E7"/>
    <mergeCell ref="B101:H101"/>
    <mergeCell ref="A86:H87"/>
    <mergeCell ref="A93:C93"/>
    <mergeCell ref="E93:H93"/>
    <mergeCell ref="A94:C94"/>
    <mergeCell ref="E94:H94"/>
    <mergeCell ref="B100:H1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E25" sqref="E25"/>
    </sheetView>
  </sheetViews>
  <sheetFormatPr defaultColWidth="11.00390625" defaultRowHeight="15"/>
  <cols>
    <col min="1" max="1" width="2.140625" style="1" customWidth="1"/>
    <col min="2" max="2" width="40.57421875" style="1" customWidth="1"/>
    <col min="3" max="3" width="18.140625" style="21" customWidth="1"/>
    <col min="4" max="4" width="18.00390625" style="22" customWidth="1"/>
    <col min="5" max="5" width="14.7109375" style="21" customWidth="1"/>
    <col min="6" max="6" width="13.8515625" style="22" customWidth="1"/>
    <col min="7" max="7" width="14.8515625" style="22" customWidth="1"/>
    <col min="8" max="8" width="13.7109375" style="21" customWidth="1"/>
    <col min="9" max="16384" width="11.00390625" style="1" customWidth="1"/>
  </cols>
  <sheetData>
    <row r="1" spans="2:8" ht="12.75">
      <c r="B1" s="59" t="s">
        <v>73</v>
      </c>
      <c r="C1" s="60"/>
      <c r="D1" s="60"/>
      <c r="E1" s="60"/>
      <c r="F1" s="60"/>
      <c r="G1" s="60"/>
      <c r="H1" s="61"/>
    </row>
    <row r="2" spans="2:8" ht="12.75">
      <c r="B2" s="62" t="s">
        <v>0</v>
      </c>
      <c r="C2" s="63"/>
      <c r="D2" s="63"/>
      <c r="E2" s="63"/>
      <c r="F2" s="63"/>
      <c r="G2" s="63"/>
      <c r="H2" s="64"/>
    </row>
    <row r="3" spans="2:8" ht="12.75">
      <c r="B3" s="62" t="s">
        <v>83</v>
      </c>
      <c r="C3" s="63"/>
      <c r="D3" s="63"/>
      <c r="E3" s="63"/>
      <c r="F3" s="63"/>
      <c r="G3" s="63"/>
      <c r="H3" s="64"/>
    </row>
    <row r="4" spans="2:8" ht="13.5" thickBot="1">
      <c r="B4" s="65" t="s">
        <v>1</v>
      </c>
      <c r="C4" s="66"/>
      <c r="D4" s="66"/>
      <c r="E4" s="66"/>
      <c r="F4" s="66"/>
      <c r="G4" s="66"/>
      <c r="H4" s="67"/>
    </row>
    <row r="5" spans="2:8" ht="13.5" thickBot="1">
      <c r="B5" s="40"/>
      <c r="C5" s="68" t="s">
        <v>2</v>
      </c>
      <c r="D5" s="69"/>
      <c r="E5" s="69"/>
      <c r="F5" s="69"/>
      <c r="G5" s="70"/>
      <c r="H5" s="50" t="s">
        <v>3</v>
      </c>
    </row>
    <row r="6" spans="2:8" ht="15" customHeight="1">
      <c r="B6" s="41" t="s">
        <v>4</v>
      </c>
      <c r="C6" s="50" t="s">
        <v>6</v>
      </c>
      <c r="D6" s="53" t="s">
        <v>7</v>
      </c>
      <c r="E6" s="50" t="s">
        <v>8</v>
      </c>
      <c r="F6" s="50" t="s">
        <v>9</v>
      </c>
      <c r="G6" s="50" t="s">
        <v>10</v>
      </c>
      <c r="H6" s="51"/>
    </row>
    <row r="7" spans="2:8" ht="13.5" thickBot="1">
      <c r="B7" s="42" t="s">
        <v>5</v>
      </c>
      <c r="C7" s="52"/>
      <c r="D7" s="54"/>
      <c r="E7" s="52"/>
      <c r="F7" s="52"/>
      <c r="G7" s="52"/>
      <c r="H7" s="52"/>
    </row>
    <row r="8" spans="2:8" ht="12.75">
      <c r="B8" s="3" t="s">
        <v>11</v>
      </c>
      <c r="C8" s="23"/>
      <c r="D8" s="24"/>
      <c r="E8" s="23"/>
      <c r="F8" s="24"/>
      <c r="G8" s="24"/>
      <c r="H8" s="23"/>
    </row>
    <row r="9" spans="2:8" ht="12.75">
      <c r="B9" s="5" t="s">
        <v>12</v>
      </c>
      <c r="C9" s="23">
        <v>3522582.85</v>
      </c>
      <c r="D9" s="24">
        <v>0</v>
      </c>
      <c r="E9" s="23">
        <f aca="true" t="shared" si="0" ref="E9:E15">C9+D9</f>
        <v>3522582.85</v>
      </c>
      <c r="F9" s="24">
        <v>3093724.5</v>
      </c>
      <c r="G9" s="24">
        <v>3093724.5</v>
      </c>
      <c r="H9" s="23">
        <f aca="true" t="shared" si="1" ref="H9:H15">G9-C9</f>
        <v>-428858.3500000001</v>
      </c>
    </row>
    <row r="10" spans="2:8" ht="12.75">
      <c r="B10" s="5" t="s">
        <v>13</v>
      </c>
      <c r="C10" s="23"/>
      <c r="D10" s="24"/>
      <c r="E10" s="23">
        <f t="shared" si="0"/>
        <v>0</v>
      </c>
      <c r="F10" s="24"/>
      <c r="G10" s="24"/>
      <c r="H10" s="23">
        <f t="shared" si="1"/>
        <v>0</v>
      </c>
    </row>
    <row r="11" spans="2:8" ht="12.75">
      <c r="B11" s="5" t="s">
        <v>14</v>
      </c>
      <c r="C11" s="23"/>
      <c r="D11" s="24"/>
      <c r="E11" s="23">
        <f t="shared" si="0"/>
        <v>0</v>
      </c>
      <c r="F11" s="24"/>
      <c r="G11" s="24"/>
      <c r="H11" s="23">
        <f t="shared" si="1"/>
        <v>0</v>
      </c>
    </row>
    <row r="12" spans="2:8" ht="12.75">
      <c r="B12" s="5" t="s">
        <v>15</v>
      </c>
      <c r="C12" s="23">
        <v>6347999.9</v>
      </c>
      <c r="D12" s="24">
        <v>0</v>
      </c>
      <c r="E12" s="23">
        <f t="shared" si="0"/>
        <v>6347999.9</v>
      </c>
      <c r="F12" s="24">
        <v>2576218.5</v>
      </c>
      <c r="G12" s="24">
        <v>2576218.5</v>
      </c>
      <c r="H12" s="23">
        <f t="shared" si="1"/>
        <v>-3771781.4000000004</v>
      </c>
    </row>
    <row r="13" spans="2:8" ht="12.75">
      <c r="B13" s="5" t="s">
        <v>16</v>
      </c>
      <c r="C13" s="23"/>
      <c r="D13" s="24"/>
      <c r="E13" s="23">
        <f t="shared" si="0"/>
        <v>0</v>
      </c>
      <c r="F13" s="24"/>
      <c r="G13" s="24"/>
      <c r="H13" s="23">
        <f t="shared" si="1"/>
        <v>0</v>
      </c>
    </row>
    <row r="14" spans="2:8" ht="12.75">
      <c r="B14" s="5" t="s">
        <v>17</v>
      </c>
      <c r="C14" s="23">
        <v>696356</v>
      </c>
      <c r="D14" s="24">
        <v>0</v>
      </c>
      <c r="E14" s="23">
        <f t="shared" si="0"/>
        <v>696356</v>
      </c>
      <c r="F14" s="24">
        <v>657805.91</v>
      </c>
      <c r="G14" s="24">
        <v>657805.91</v>
      </c>
      <c r="H14" s="23">
        <f t="shared" si="1"/>
        <v>-38550.08999999997</v>
      </c>
    </row>
    <row r="15" spans="2:8" ht="12.75">
      <c r="B15" s="5" t="s">
        <v>70</v>
      </c>
      <c r="C15" s="23"/>
      <c r="D15" s="24"/>
      <c r="E15" s="23">
        <f t="shared" si="0"/>
        <v>0</v>
      </c>
      <c r="F15" s="24"/>
      <c r="G15" s="24"/>
      <c r="H15" s="23">
        <f t="shared" si="1"/>
        <v>0</v>
      </c>
    </row>
    <row r="16" spans="2:8" ht="25.5">
      <c r="B16" s="9" t="s">
        <v>68</v>
      </c>
      <c r="C16" s="23">
        <f aca="true" t="shared" si="2" ref="C16:H16">SUM(C17:C27)</f>
        <v>45321270</v>
      </c>
      <c r="D16" s="25">
        <f t="shared" si="2"/>
        <v>-3642197.8800000004</v>
      </c>
      <c r="E16" s="25">
        <f t="shared" si="2"/>
        <v>41679072.120000005</v>
      </c>
      <c r="F16" s="25">
        <f t="shared" si="2"/>
        <v>20634645.330000002</v>
      </c>
      <c r="G16" s="25">
        <f t="shared" si="2"/>
        <v>20634645.330000002</v>
      </c>
      <c r="H16" s="25">
        <f t="shared" si="2"/>
        <v>-24686624.669999998</v>
      </c>
    </row>
    <row r="17" spans="2:8" ht="12.75">
      <c r="B17" s="6" t="s">
        <v>18</v>
      </c>
      <c r="C17" s="23">
        <v>29211532</v>
      </c>
      <c r="D17" s="24">
        <v>-2767239</v>
      </c>
      <c r="E17" s="23">
        <f aca="true" t="shared" si="3" ref="E17:E27">C17+D17</f>
        <v>26444293</v>
      </c>
      <c r="F17" s="24">
        <v>12201850.2</v>
      </c>
      <c r="G17" s="24">
        <v>12201850.2</v>
      </c>
      <c r="H17" s="23">
        <f aca="true" t="shared" si="4" ref="H17:H27">G17-C17</f>
        <v>-17009681.8</v>
      </c>
    </row>
    <row r="18" spans="2:8" ht="12.75">
      <c r="B18" s="6" t="s">
        <v>19</v>
      </c>
      <c r="C18" s="23">
        <v>12769193</v>
      </c>
      <c r="D18" s="24">
        <v>-439590</v>
      </c>
      <c r="E18" s="23">
        <f t="shared" si="3"/>
        <v>12329603</v>
      </c>
      <c r="F18" s="24">
        <v>6253721.87</v>
      </c>
      <c r="G18" s="24">
        <v>6253721.87</v>
      </c>
      <c r="H18" s="23">
        <f t="shared" si="4"/>
        <v>-6515471.13</v>
      </c>
    </row>
    <row r="19" spans="2:8" ht="12.75">
      <c r="B19" s="6" t="s">
        <v>20</v>
      </c>
      <c r="C19" s="23">
        <v>1219336</v>
      </c>
      <c r="D19" s="24">
        <v>-67371.66</v>
      </c>
      <c r="E19" s="23">
        <f t="shared" si="3"/>
        <v>1151964.34</v>
      </c>
      <c r="F19" s="24">
        <v>590205.21</v>
      </c>
      <c r="G19" s="24">
        <v>590205.21</v>
      </c>
      <c r="H19" s="23">
        <f t="shared" si="4"/>
        <v>-629130.79</v>
      </c>
    </row>
    <row r="20" spans="2:8" ht="12.75">
      <c r="B20" s="6" t="s">
        <v>21</v>
      </c>
      <c r="C20" s="23">
        <v>49633</v>
      </c>
      <c r="D20" s="24">
        <v>-5441</v>
      </c>
      <c r="E20" s="23">
        <f t="shared" si="3"/>
        <v>44192</v>
      </c>
      <c r="F20" s="24">
        <v>22095.82</v>
      </c>
      <c r="G20" s="24">
        <v>22095.82</v>
      </c>
      <c r="H20" s="23">
        <f t="shared" si="4"/>
        <v>-27537.18</v>
      </c>
    </row>
    <row r="21" spans="2:8" ht="12.75">
      <c r="B21" s="6" t="s">
        <v>22</v>
      </c>
      <c r="C21" s="23"/>
      <c r="D21" s="24"/>
      <c r="E21" s="23">
        <f t="shared" si="3"/>
        <v>0</v>
      </c>
      <c r="F21" s="24"/>
      <c r="G21" s="24"/>
      <c r="H21" s="23">
        <f t="shared" si="4"/>
        <v>0</v>
      </c>
    </row>
    <row r="22" spans="2:8" ht="25.5">
      <c r="B22" s="7" t="s">
        <v>23</v>
      </c>
      <c r="C22" s="23">
        <v>760147</v>
      </c>
      <c r="D22" s="24">
        <v>-320746</v>
      </c>
      <c r="E22" s="23">
        <f t="shared" si="3"/>
        <v>439401</v>
      </c>
      <c r="F22" s="24">
        <v>209270.56</v>
      </c>
      <c r="G22" s="24">
        <v>209270.56</v>
      </c>
      <c r="H22" s="23">
        <f t="shared" si="4"/>
        <v>-550876.44</v>
      </c>
    </row>
    <row r="23" spans="2:8" ht="12.75">
      <c r="B23" s="7" t="s">
        <v>24</v>
      </c>
      <c r="C23" s="23"/>
      <c r="D23" s="24"/>
      <c r="E23" s="23">
        <f t="shared" si="3"/>
        <v>0</v>
      </c>
      <c r="F23" s="24"/>
      <c r="G23" s="24"/>
      <c r="H23" s="23">
        <f t="shared" si="4"/>
        <v>0</v>
      </c>
    </row>
    <row r="24" spans="2:8" ht="12.75">
      <c r="B24" s="6" t="s">
        <v>25</v>
      </c>
      <c r="C24" s="23"/>
      <c r="D24" s="24"/>
      <c r="E24" s="23">
        <f t="shared" si="3"/>
        <v>0</v>
      </c>
      <c r="F24" s="24"/>
      <c r="G24" s="24"/>
      <c r="H24" s="23">
        <f t="shared" si="4"/>
        <v>0</v>
      </c>
    </row>
    <row r="25" spans="2:8" ht="12.75">
      <c r="B25" s="6" t="s">
        <v>26</v>
      </c>
      <c r="C25" s="23">
        <v>1311429</v>
      </c>
      <c r="D25" s="24">
        <v>-144303</v>
      </c>
      <c r="E25" s="23">
        <f t="shared" si="3"/>
        <v>1167126</v>
      </c>
      <c r="F25" s="24">
        <v>404120.89</v>
      </c>
      <c r="G25" s="24">
        <v>404120.89</v>
      </c>
      <c r="H25" s="23">
        <f t="shared" si="4"/>
        <v>-907308.11</v>
      </c>
    </row>
    <row r="26" spans="2:8" ht="12.75">
      <c r="B26" s="6" t="s">
        <v>27</v>
      </c>
      <c r="C26" s="23">
        <v>0</v>
      </c>
      <c r="D26" s="24">
        <v>0</v>
      </c>
      <c r="E26" s="23">
        <f t="shared" si="3"/>
        <v>0</v>
      </c>
      <c r="F26" s="24">
        <v>850888</v>
      </c>
      <c r="G26" s="24">
        <v>850888</v>
      </c>
      <c r="H26" s="23">
        <f t="shared" si="4"/>
        <v>850888</v>
      </c>
    </row>
    <row r="27" spans="2:8" ht="25.5">
      <c r="B27" s="7" t="s">
        <v>28</v>
      </c>
      <c r="C27" s="23">
        <v>0</v>
      </c>
      <c r="D27" s="24">
        <v>102492.78</v>
      </c>
      <c r="E27" s="23">
        <f t="shared" si="3"/>
        <v>102492.78</v>
      </c>
      <c r="F27" s="24">
        <v>102492.78</v>
      </c>
      <c r="G27" s="24">
        <v>102492.78</v>
      </c>
      <c r="H27" s="23">
        <f t="shared" si="4"/>
        <v>102492.78</v>
      </c>
    </row>
    <row r="28" spans="2:8" ht="25.5">
      <c r="B28" s="9" t="s">
        <v>29</v>
      </c>
      <c r="C28" s="23">
        <f aca="true" t="shared" si="5" ref="C28:H28">SUM(C29:C33)</f>
        <v>2700</v>
      </c>
      <c r="D28" s="23">
        <f t="shared" si="5"/>
        <v>0</v>
      </c>
      <c r="E28" s="23">
        <f t="shared" si="5"/>
        <v>2700</v>
      </c>
      <c r="F28" s="23">
        <f t="shared" si="5"/>
        <v>0</v>
      </c>
      <c r="G28" s="23">
        <f t="shared" si="5"/>
        <v>0</v>
      </c>
      <c r="H28" s="23">
        <f t="shared" si="5"/>
        <v>-2700</v>
      </c>
    </row>
    <row r="29" spans="2:8" ht="12.75">
      <c r="B29" s="6" t="s">
        <v>30</v>
      </c>
      <c r="C29" s="23"/>
      <c r="D29" s="24"/>
      <c r="E29" s="23">
        <f aca="true" t="shared" si="6" ref="E29:E34">C29+D29</f>
        <v>0</v>
      </c>
      <c r="F29" s="24"/>
      <c r="G29" s="24"/>
      <c r="H29" s="23">
        <f aca="true" t="shared" si="7" ref="H29:H34">G29-C29</f>
        <v>0</v>
      </c>
    </row>
    <row r="30" spans="2:8" ht="12.75">
      <c r="B30" s="6" t="s">
        <v>31</v>
      </c>
      <c r="C30" s="23"/>
      <c r="D30" s="24"/>
      <c r="E30" s="23">
        <f t="shared" si="6"/>
        <v>0</v>
      </c>
      <c r="F30" s="24"/>
      <c r="G30" s="24"/>
      <c r="H30" s="23">
        <f t="shared" si="7"/>
        <v>0</v>
      </c>
    </row>
    <row r="31" spans="2:8" ht="12.75">
      <c r="B31" s="6" t="s">
        <v>32</v>
      </c>
      <c r="C31" s="23"/>
      <c r="D31" s="24"/>
      <c r="E31" s="23">
        <f t="shared" si="6"/>
        <v>0</v>
      </c>
      <c r="F31" s="24"/>
      <c r="G31" s="24"/>
      <c r="H31" s="23">
        <f t="shared" si="7"/>
        <v>0</v>
      </c>
    </row>
    <row r="32" spans="2:8" ht="25.5">
      <c r="B32" s="7" t="s">
        <v>33</v>
      </c>
      <c r="C32" s="23"/>
      <c r="D32" s="24"/>
      <c r="E32" s="23">
        <f t="shared" si="6"/>
        <v>0</v>
      </c>
      <c r="F32" s="24"/>
      <c r="G32" s="24"/>
      <c r="H32" s="23">
        <f t="shared" si="7"/>
        <v>0</v>
      </c>
    </row>
    <row r="33" spans="2:8" ht="12.75">
      <c r="B33" s="6" t="s">
        <v>34</v>
      </c>
      <c r="C33" s="23">
        <v>2700</v>
      </c>
      <c r="D33" s="24">
        <v>0</v>
      </c>
      <c r="E33" s="23">
        <f t="shared" si="6"/>
        <v>2700</v>
      </c>
      <c r="F33" s="24">
        <v>0</v>
      </c>
      <c r="G33" s="24">
        <v>0</v>
      </c>
      <c r="H33" s="23">
        <f t="shared" si="7"/>
        <v>-2700</v>
      </c>
    </row>
    <row r="34" spans="2:8" ht="12.75">
      <c r="B34" s="5" t="s">
        <v>71</v>
      </c>
      <c r="C34" s="23"/>
      <c r="D34" s="24"/>
      <c r="E34" s="23">
        <f t="shared" si="6"/>
        <v>0</v>
      </c>
      <c r="F34" s="24"/>
      <c r="G34" s="24"/>
      <c r="H34" s="23">
        <f t="shared" si="7"/>
        <v>0</v>
      </c>
    </row>
    <row r="35" spans="2:8" ht="12.75">
      <c r="B35" s="5" t="s">
        <v>35</v>
      </c>
      <c r="C35" s="23">
        <f aca="true" t="shared" si="8" ref="C35:H35">C36</f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 t="shared" si="8"/>
        <v>0</v>
      </c>
      <c r="H35" s="23">
        <f t="shared" si="8"/>
        <v>0</v>
      </c>
    </row>
    <row r="36" spans="2:8" ht="12.75">
      <c r="B36" s="6" t="s">
        <v>36</v>
      </c>
      <c r="C36" s="23"/>
      <c r="D36" s="24"/>
      <c r="E36" s="23">
        <f>C36+D36</f>
        <v>0</v>
      </c>
      <c r="F36" s="24"/>
      <c r="G36" s="24"/>
      <c r="H36" s="23">
        <f>G36-C36</f>
        <v>0</v>
      </c>
    </row>
    <row r="37" spans="2:8" ht="12.75">
      <c r="B37" s="5" t="s">
        <v>37</v>
      </c>
      <c r="C37" s="23">
        <f aca="true" t="shared" si="9" ref="C37:H37">C38+C39</f>
        <v>227347</v>
      </c>
      <c r="D37" s="23">
        <f t="shared" si="9"/>
        <v>-65649</v>
      </c>
      <c r="E37" s="23">
        <f t="shared" si="9"/>
        <v>161698</v>
      </c>
      <c r="F37" s="23">
        <f t="shared" si="9"/>
        <v>139354.28</v>
      </c>
      <c r="G37" s="23">
        <f t="shared" si="9"/>
        <v>139354.28</v>
      </c>
      <c r="H37" s="23">
        <f t="shared" si="9"/>
        <v>-87992.72</v>
      </c>
    </row>
    <row r="38" spans="2:8" ht="12.75">
      <c r="B38" s="6" t="s">
        <v>38</v>
      </c>
      <c r="C38" s="23">
        <v>227347</v>
      </c>
      <c r="D38" s="24">
        <v>-65649</v>
      </c>
      <c r="E38" s="23">
        <f>C38+D38</f>
        <v>161698</v>
      </c>
      <c r="F38" s="24">
        <v>139354.28</v>
      </c>
      <c r="G38" s="24">
        <v>139354.28</v>
      </c>
      <c r="H38" s="23">
        <f>G38-C38</f>
        <v>-87992.72</v>
      </c>
    </row>
    <row r="39" spans="2:8" ht="12.75">
      <c r="B39" s="6" t="s">
        <v>39</v>
      </c>
      <c r="C39" s="23"/>
      <c r="D39" s="24"/>
      <c r="E39" s="23">
        <f>C39+D39</f>
        <v>0</v>
      </c>
      <c r="F39" s="24"/>
      <c r="G39" s="24"/>
      <c r="H39" s="23">
        <f>G39-C39</f>
        <v>0</v>
      </c>
    </row>
    <row r="40" spans="2:8" ht="12.75">
      <c r="B40" s="4"/>
      <c r="C40" s="23"/>
      <c r="D40" s="24"/>
      <c r="E40" s="23"/>
      <c r="F40" s="24"/>
      <c r="G40" s="24"/>
      <c r="H40" s="23"/>
    </row>
    <row r="41" spans="2:8" ht="25.5">
      <c r="B41" s="10" t="s">
        <v>69</v>
      </c>
      <c r="C41" s="26">
        <f aca="true" t="shared" si="10" ref="C41:H41">C9+C10+C11+C12+C13+C14+C15+C16+C28+C34+C35+C37</f>
        <v>56118255.75</v>
      </c>
      <c r="D41" s="27">
        <f t="shared" si="10"/>
        <v>-3707846.8800000004</v>
      </c>
      <c r="E41" s="27">
        <f t="shared" si="10"/>
        <v>52410408.870000005</v>
      </c>
      <c r="F41" s="27">
        <f t="shared" si="10"/>
        <v>27101748.520000003</v>
      </c>
      <c r="G41" s="27">
        <f t="shared" si="10"/>
        <v>27101748.520000003</v>
      </c>
      <c r="H41" s="27">
        <f t="shared" si="10"/>
        <v>-29016507.229999997</v>
      </c>
    </row>
    <row r="42" spans="2:8" ht="25.5">
      <c r="B42" s="10" t="s">
        <v>40</v>
      </c>
      <c r="C42" s="30"/>
      <c r="D42" s="31"/>
      <c r="E42" s="30"/>
      <c r="F42" s="31"/>
      <c r="G42" s="31"/>
      <c r="H42" s="23"/>
    </row>
    <row r="43" spans="2:8" ht="12.75">
      <c r="B43" s="4"/>
      <c r="C43" s="23"/>
      <c r="D43" s="32"/>
      <c r="E43" s="23"/>
      <c r="F43" s="32"/>
      <c r="G43" s="32"/>
      <c r="H43" s="23"/>
    </row>
    <row r="44" spans="2:8" ht="12.75">
      <c r="B44" s="3" t="s">
        <v>41</v>
      </c>
      <c r="C44" s="23"/>
      <c r="D44" s="24"/>
      <c r="E44" s="23"/>
      <c r="F44" s="24"/>
      <c r="G44" s="24"/>
      <c r="H44" s="23"/>
    </row>
    <row r="45" spans="2:8" ht="12.75">
      <c r="B45" s="5" t="s">
        <v>42</v>
      </c>
      <c r="C45" s="23">
        <f aca="true" t="shared" si="11" ref="C45:H45">SUM(C46:C53)</f>
        <v>38466770</v>
      </c>
      <c r="D45" s="23">
        <f t="shared" si="11"/>
        <v>-467644</v>
      </c>
      <c r="E45" s="23">
        <f t="shared" si="11"/>
        <v>37999126</v>
      </c>
      <c r="F45" s="23">
        <f t="shared" si="11"/>
        <v>20258714.4</v>
      </c>
      <c r="G45" s="23">
        <f t="shared" si="11"/>
        <v>20258714.4</v>
      </c>
      <c r="H45" s="23">
        <f t="shared" si="11"/>
        <v>-18208055.6</v>
      </c>
    </row>
    <row r="46" spans="2:8" ht="25.5">
      <c r="B46" s="7" t="s">
        <v>43</v>
      </c>
      <c r="C46" s="23"/>
      <c r="D46" s="24"/>
      <c r="E46" s="23">
        <f aca="true" t="shared" si="12" ref="E46:E53">C46+D46</f>
        <v>0</v>
      </c>
      <c r="F46" s="24"/>
      <c r="G46" s="24"/>
      <c r="H46" s="23">
        <f aca="true" t="shared" si="13" ref="H46:H53">G46-C46</f>
        <v>0</v>
      </c>
    </row>
    <row r="47" spans="2:8" ht="25.5">
      <c r="B47" s="7" t="s">
        <v>44</v>
      </c>
      <c r="C47" s="23"/>
      <c r="D47" s="24"/>
      <c r="E47" s="23">
        <f t="shared" si="12"/>
        <v>0</v>
      </c>
      <c r="F47" s="24"/>
      <c r="G47" s="24"/>
      <c r="H47" s="23">
        <f t="shared" si="13"/>
        <v>0</v>
      </c>
    </row>
    <row r="48" spans="2:8" ht="25.5">
      <c r="B48" s="7" t="s">
        <v>45</v>
      </c>
      <c r="C48" s="23">
        <v>12747470</v>
      </c>
      <c r="D48" s="24">
        <v>-155958</v>
      </c>
      <c r="E48" s="23">
        <f t="shared" si="12"/>
        <v>12591512</v>
      </c>
      <c r="F48" s="24">
        <v>7554907.2</v>
      </c>
      <c r="G48" s="24">
        <v>7554907.2</v>
      </c>
      <c r="H48" s="23">
        <f t="shared" si="13"/>
        <v>-5192562.8</v>
      </c>
    </row>
    <row r="49" spans="2:8" ht="38.25">
      <c r="B49" s="7" t="s">
        <v>46</v>
      </c>
      <c r="C49" s="23">
        <v>25719300</v>
      </c>
      <c r="D49" s="24">
        <v>-311686</v>
      </c>
      <c r="E49" s="23">
        <f t="shared" si="12"/>
        <v>25407614</v>
      </c>
      <c r="F49" s="24">
        <v>12703807.2</v>
      </c>
      <c r="G49" s="24">
        <v>12703807.2</v>
      </c>
      <c r="H49" s="23">
        <f t="shared" si="13"/>
        <v>-13015492.8</v>
      </c>
    </row>
    <row r="50" spans="2:8" ht="12.75">
      <c r="B50" s="7" t="s">
        <v>47</v>
      </c>
      <c r="C50" s="23"/>
      <c r="D50" s="24"/>
      <c r="E50" s="23">
        <f t="shared" si="12"/>
        <v>0</v>
      </c>
      <c r="F50" s="24"/>
      <c r="G50" s="24"/>
      <c r="H50" s="23">
        <f t="shared" si="13"/>
        <v>0</v>
      </c>
    </row>
    <row r="51" spans="2:8" ht="25.5">
      <c r="B51" s="7" t="s">
        <v>48</v>
      </c>
      <c r="C51" s="23"/>
      <c r="D51" s="24"/>
      <c r="E51" s="23">
        <f t="shared" si="12"/>
        <v>0</v>
      </c>
      <c r="F51" s="24"/>
      <c r="G51" s="24"/>
      <c r="H51" s="23">
        <f t="shared" si="13"/>
        <v>0</v>
      </c>
    </row>
    <row r="52" spans="2:8" ht="25.5">
      <c r="B52" s="7" t="s">
        <v>49</v>
      </c>
      <c r="C52" s="23"/>
      <c r="D52" s="24"/>
      <c r="E52" s="23">
        <f t="shared" si="12"/>
        <v>0</v>
      </c>
      <c r="F52" s="24"/>
      <c r="G52" s="24"/>
      <c r="H52" s="23">
        <f t="shared" si="13"/>
        <v>0</v>
      </c>
    </row>
    <row r="53" spans="2:8" ht="25.5">
      <c r="B53" s="7" t="s">
        <v>50</v>
      </c>
      <c r="C53" s="23"/>
      <c r="D53" s="24"/>
      <c r="E53" s="23">
        <f t="shared" si="12"/>
        <v>0</v>
      </c>
      <c r="F53" s="24"/>
      <c r="G53" s="24"/>
      <c r="H53" s="23">
        <f t="shared" si="13"/>
        <v>0</v>
      </c>
    </row>
    <row r="54" spans="2:8" ht="12.75">
      <c r="B54" s="9" t="s">
        <v>51</v>
      </c>
      <c r="C54" s="23">
        <f aca="true" t="shared" si="14" ref="C54:H54">SUM(C55:C58)</f>
        <v>0</v>
      </c>
      <c r="D54" s="23">
        <f t="shared" si="14"/>
        <v>0</v>
      </c>
      <c r="E54" s="23">
        <f t="shared" si="14"/>
        <v>0</v>
      </c>
      <c r="F54" s="23">
        <f t="shared" si="14"/>
        <v>1110591</v>
      </c>
      <c r="G54" s="23">
        <f t="shared" si="14"/>
        <v>1110591</v>
      </c>
      <c r="H54" s="23">
        <f t="shared" si="14"/>
        <v>1110591</v>
      </c>
    </row>
    <row r="55" spans="2:8" ht="12.75">
      <c r="B55" s="7" t="s">
        <v>52</v>
      </c>
      <c r="C55" s="23"/>
      <c r="D55" s="24"/>
      <c r="E55" s="23">
        <f>C55+D55</f>
        <v>0</v>
      </c>
      <c r="F55" s="24"/>
      <c r="G55" s="24"/>
      <c r="H55" s="23">
        <f>G55-C55</f>
        <v>0</v>
      </c>
    </row>
    <row r="56" spans="2:8" ht="12.75">
      <c r="B56" s="7" t="s">
        <v>53</v>
      </c>
      <c r="C56" s="23"/>
      <c r="D56" s="24"/>
      <c r="E56" s="23">
        <f>C56+D56</f>
        <v>0</v>
      </c>
      <c r="F56" s="24"/>
      <c r="G56" s="24"/>
      <c r="H56" s="23">
        <f>G56-C56</f>
        <v>0</v>
      </c>
    </row>
    <row r="57" spans="2:8" ht="12.75">
      <c r="B57" s="7" t="s">
        <v>54</v>
      </c>
      <c r="C57" s="23"/>
      <c r="D57" s="24"/>
      <c r="E57" s="23">
        <f>C57+D57</f>
        <v>0</v>
      </c>
      <c r="F57" s="24"/>
      <c r="G57" s="24"/>
      <c r="H57" s="23">
        <f>G57-C57</f>
        <v>0</v>
      </c>
    </row>
    <row r="58" spans="2:8" ht="12.75">
      <c r="B58" s="7" t="s">
        <v>55</v>
      </c>
      <c r="C58" s="23">
        <v>0</v>
      </c>
      <c r="D58" s="24">
        <v>0</v>
      </c>
      <c r="E58" s="23">
        <f>C58+D58</f>
        <v>0</v>
      </c>
      <c r="F58" s="24">
        <v>1110591</v>
      </c>
      <c r="G58" s="24">
        <v>1110591</v>
      </c>
      <c r="H58" s="23">
        <f>G58-C58</f>
        <v>1110591</v>
      </c>
    </row>
    <row r="59" spans="2:8" ht="12.75">
      <c r="B59" s="9" t="s">
        <v>56</v>
      </c>
      <c r="C59" s="23">
        <f aca="true" t="shared" si="15" ref="C59:H59">C60+C61</f>
        <v>0</v>
      </c>
      <c r="D59" s="23">
        <f t="shared" si="15"/>
        <v>0</v>
      </c>
      <c r="E59" s="23">
        <f t="shared" si="15"/>
        <v>0</v>
      </c>
      <c r="F59" s="23">
        <f t="shared" si="15"/>
        <v>0</v>
      </c>
      <c r="G59" s="23">
        <f t="shared" si="15"/>
        <v>0</v>
      </c>
      <c r="H59" s="23">
        <f t="shared" si="15"/>
        <v>0</v>
      </c>
    </row>
    <row r="60" spans="2:8" ht="25.5">
      <c r="B60" s="7" t="s">
        <v>57</v>
      </c>
      <c r="C60" s="23"/>
      <c r="D60" s="24"/>
      <c r="E60" s="23">
        <f>C60+D60</f>
        <v>0</v>
      </c>
      <c r="F60" s="24"/>
      <c r="G60" s="24"/>
      <c r="H60" s="23">
        <f>G60-C60</f>
        <v>0</v>
      </c>
    </row>
    <row r="61" spans="2:8" ht="12.75">
      <c r="B61" s="7" t="s">
        <v>58</v>
      </c>
      <c r="C61" s="23"/>
      <c r="D61" s="24"/>
      <c r="E61" s="23">
        <f>C61+D61</f>
        <v>0</v>
      </c>
      <c r="F61" s="24"/>
      <c r="G61" s="24"/>
      <c r="H61" s="23">
        <f>G61-C61</f>
        <v>0</v>
      </c>
    </row>
    <row r="62" spans="2:8" ht="38.25">
      <c r="B62" s="9" t="s">
        <v>72</v>
      </c>
      <c r="C62" s="23"/>
      <c r="D62" s="24"/>
      <c r="E62" s="23">
        <f>C62+D62</f>
        <v>0</v>
      </c>
      <c r="F62" s="24"/>
      <c r="G62" s="24"/>
      <c r="H62" s="23">
        <f>G62-C62</f>
        <v>0</v>
      </c>
    </row>
    <row r="63" spans="2:8" ht="12.75">
      <c r="B63" s="16" t="s">
        <v>59</v>
      </c>
      <c r="C63" s="33"/>
      <c r="D63" s="34"/>
      <c r="E63" s="33">
        <f>C63+D63</f>
        <v>0</v>
      </c>
      <c r="F63" s="34"/>
      <c r="G63" s="34"/>
      <c r="H63" s="33">
        <f>G63-C63</f>
        <v>0</v>
      </c>
    </row>
    <row r="64" spans="2:8" ht="12.75">
      <c r="B64" s="4"/>
      <c r="C64" s="23"/>
      <c r="D64" s="32"/>
      <c r="E64" s="23"/>
      <c r="F64" s="32"/>
      <c r="G64" s="32"/>
      <c r="H64" s="23"/>
    </row>
    <row r="65" spans="2:8" ht="25.5">
      <c r="B65" s="10" t="s">
        <v>60</v>
      </c>
      <c r="C65" s="26">
        <f aca="true" t="shared" si="16" ref="C65:H65">C45+C54+C59+C62+C63</f>
        <v>38466770</v>
      </c>
      <c r="D65" s="26">
        <f t="shared" si="16"/>
        <v>-467644</v>
      </c>
      <c r="E65" s="26">
        <f t="shared" si="16"/>
        <v>37999126</v>
      </c>
      <c r="F65" s="26">
        <f t="shared" si="16"/>
        <v>21369305.4</v>
      </c>
      <c r="G65" s="26">
        <f t="shared" si="16"/>
        <v>21369305.4</v>
      </c>
      <c r="H65" s="26">
        <f t="shared" si="16"/>
        <v>-17097464.6</v>
      </c>
    </row>
    <row r="66" spans="2:8" ht="12.75">
      <c r="B66" s="8"/>
      <c r="C66" s="23"/>
      <c r="D66" s="32"/>
      <c r="E66" s="23"/>
      <c r="F66" s="32"/>
      <c r="G66" s="32"/>
      <c r="H66" s="23"/>
    </row>
    <row r="67" spans="2:8" ht="12.75">
      <c r="B67" s="10" t="s">
        <v>61</v>
      </c>
      <c r="C67" s="26">
        <f aca="true" t="shared" si="17" ref="C67:H67">C68</f>
        <v>0</v>
      </c>
      <c r="D67" s="26">
        <f t="shared" si="17"/>
        <v>0</v>
      </c>
      <c r="E67" s="26">
        <f t="shared" si="17"/>
        <v>0</v>
      </c>
      <c r="F67" s="26">
        <f t="shared" si="17"/>
        <v>0</v>
      </c>
      <c r="G67" s="26">
        <f t="shared" si="17"/>
        <v>0</v>
      </c>
      <c r="H67" s="26">
        <f t="shared" si="17"/>
        <v>0</v>
      </c>
    </row>
    <row r="68" spans="2:8" ht="12.75">
      <c r="B68" s="8" t="s">
        <v>62</v>
      </c>
      <c r="C68" s="23"/>
      <c r="D68" s="24"/>
      <c r="E68" s="23">
        <f>C68+D68</f>
        <v>0</v>
      </c>
      <c r="F68" s="24"/>
      <c r="G68" s="24"/>
      <c r="H68" s="23">
        <f>G68-C68</f>
        <v>0</v>
      </c>
    </row>
    <row r="69" spans="2:8" ht="12.75">
      <c r="B69" s="8"/>
      <c r="C69" s="23"/>
      <c r="D69" s="24"/>
      <c r="E69" s="23"/>
      <c r="F69" s="24"/>
      <c r="G69" s="24"/>
      <c r="H69" s="23"/>
    </row>
    <row r="70" spans="2:8" ht="12.75">
      <c r="B70" s="10" t="s">
        <v>63</v>
      </c>
      <c r="C70" s="26">
        <f aca="true" t="shared" si="18" ref="C70:H70">C41+C65+C67</f>
        <v>94585025.75</v>
      </c>
      <c r="D70" s="26">
        <f t="shared" si="18"/>
        <v>-4175490.8800000004</v>
      </c>
      <c r="E70" s="26">
        <f t="shared" si="18"/>
        <v>90409534.87</v>
      </c>
      <c r="F70" s="26">
        <f t="shared" si="18"/>
        <v>48471053.92</v>
      </c>
      <c r="G70" s="26">
        <f t="shared" si="18"/>
        <v>48471053.92</v>
      </c>
      <c r="H70" s="26">
        <f t="shared" si="18"/>
        <v>-46113971.83</v>
      </c>
    </row>
    <row r="71" spans="2:8" ht="12.75">
      <c r="B71" s="8"/>
      <c r="C71" s="23"/>
      <c r="D71" s="24"/>
      <c r="E71" s="23"/>
      <c r="F71" s="24"/>
      <c r="G71" s="24"/>
      <c r="H71" s="23"/>
    </row>
    <row r="72" spans="2:8" ht="12.75">
      <c r="B72" s="10" t="s">
        <v>64</v>
      </c>
      <c r="C72" s="23"/>
      <c r="D72" s="24"/>
      <c r="E72" s="23"/>
      <c r="F72" s="24"/>
      <c r="G72" s="24"/>
      <c r="H72" s="23"/>
    </row>
    <row r="73" spans="2:8" ht="25.5">
      <c r="B73" s="8" t="s">
        <v>65</v>
      </c>
      <c r="C73" s="23"/>
      <c r="D73" s="24"/>
      <c r="E73" s="23">
        <f>C73+D73</f>
        <v>0</v>
      </c>
      <c r="F73" s="24"/>
      <c r="G73" s="24"/>
      <c r="H73" s="23">
        <f>G73-C73</f>
        <v>0</v>
      </c>
    </row>
    <row r="74" spans="2:8" ht="25.5">
      <c r="B74" s="8" t="s">
        <v>66</v>
      </c>
      <c r="C74" s="23"/>
      <c r="D74" s="24"/>
      <c r="E74" s="23">
        <f>C74+D74</f>
        <v>0</v>
      </c>
      <c r="F74" s="24"/>
      <c r="G74" s="24"/>
      <c r="H74" s="23">
        <f>G74-C74</f>
        <v>0</v>
      </c>
    </row>
    <row r="75" spans="2:8" ht="25.5">
      <c r="B75" s="10" t="s">
        <v>67</v>
      </c>
      <c r="C75" s="26">
        <f aca="true" t="shared" si="19" ref="C75:H75">SUM(C73:C74)</f>
        <v>0</v>
      </c>
      <c r="D75" s="26">
        <f t="shared" si="19"/>
        <v>0</v>
      </c>
      <c r="E75" s="26">
        <f t="shared" si="19"/>
        <v>0</v>
      </c>
      <c r="F75" s="26">
        <f t="shared" si="19"/>
        <v>0</v>
      </c>
      <c r="G75" s="26">
        <f t="shared" si="19"/>
        <v>0</v>
      </c>
      <c r="H75" s="26">
        <f t="shared" si="19"/>
        <v>0</v>
      </c>
    </row>
    <row r="76" spans="2:8" ht="13.5" thickBot="1">
      <c r="B76" s="11"/>
      <c r="C76" s="35"/>
      <c r="D76" s="36"/>
      <c r="E76" s="35"/>
      <c r="F76" s="36"/>
      <c r="G76" s="36"/>
      <c r="H76" s="35"/>
    </row>
    <row r="77" spans="1:8" ht="12.75" customHeight="1">
      <c r="A77" s="49" t="s">
        <v>74</v>
      </c>
      <c r="B77" s="49"/>
      <c r="C77" s="49"/>
      <c r="D77" s="49"/>
      <c r="E77" s="49"/>
      <c r="F77" s="49"/>
      <c r="G77" s="49"/>
      <c r="H77" s="49"/>
    </row>
    <row r="78" spans="1:8" ht="25.5" customHeight="1">
      <c r="A78" s="49"/>
      <c r="B78" s="49"/>
      <c r="C78" s="49"/>
      <c r="D78" s="49"/>
      <c r="E78" s="49"/>
      <c r="F78" s="49"/>
      <c r="G78" s="49"/>
      <c r="H78" s="49"/>
    </row>
    <row r="79" spans="1:8" ht="15.75">
      <c r="A79" s="12"/>
      <c r="B79" s="12"/>
      <c r="C79" s="13"/>
      <c r="D79" s="13"/>
      <c r="E79" s="13"/>
      <c r="F79" s="14"/>
      <c r="G79" s="14"/>
      <c r="H79" s="14"/>
    </row>
    <row r="80" spans="1:8" ht="15.75">
      <c r="A80" s="12"/>
      <c r="B80" s="12"/>
      <c r="C80" s="13"/>
      <c r="D80" s="13"/>
      <c r="E80" s="13"/>
      <c r="F80" s="14"/>
      <c r="G80" s="14"/>
      <c r="H80" s="14"/>
    </row>
    <row r="81" spans="1:8" ht="12.75">
      <c r="A81" s="55" t="s">
        <v>75</v>
      </c>
      <c r="B81" s="55"/>
      <c r="C81" s="55"/>
      <c r="D81" s="55"/>
      <c r="E81" s="55"/>
      <c r="F81" s="55"/>
      <c r="G81" s="55"/>
      <c r="H81" s="55"/>
    </row>
    <row r="82" spans="1:8" ht="32.25" customHeight="1">
      <c r="A82" s="55"/>
      <c r="B82" s="55"/>
      <c r="C82" s="55"/>
      <c r="D82" s="55"/>
      <c r="E82" s="55"/>
      <c r="F82" s="55"/>
      <c r="G82" s="55"/>
      <c r="H82" s="55"/>
    </row>
    <row r="83" spans="1:8" ht="12.75">
      <c r="A83" s="39"/>
      <c r="B83" s="39"/>
      <c r="C83" s="37"/>
      <c r="D83" s="37"/>
      <c r="E83" s="37"/>
      <c r="F83" s="37"/>
      <c r="G83" s="37"/>
      <c r="H83" s="37"/>
    </row>
    <row r="84" spans="1:8" ht="12.75">
      <c r="A84" s="39"/>
      <c r="B84" s="39"/>
      <c r="C84" s="37"/>
      <c r="D84" s="37"/>
      <c r="E84" s="37"/>
      <c r="F84" s="37"/>
      <c r="G84" s="37"/>
      <c r="H84" s="37"/>
    </row>
    <row r="85" spans="1:8" ht="12.75">
      <c r="A85" s="39"/>
      <c r="B85" s="39"/>
      <c r="C85" s="37"/>
      <c r="D85" s="37"/>
      <c r="E85" s="37"/>
      <c r="F85" s="37"/>
      <c r="G85" s="37"/>
      <c r="H85" s="37"/>
    </row>
    <row r="86" spans="1:8" ht="12.75">
      <c r="A86" s="39"/>
      <c r="B86" s="39"/>
      <c r="C86" s="37"/>
      <c r="D86" s="37"/>
      <c r="E86" s="37"/>
      <c r="F86" s="37"/>
      <c r="G86" s="37"/>
      <c r="H86" s="37"/>
    </row>
    <row r="87" spans="1:8" ht="12.75">
      <c r="A87" s="39"/>
      <c r="B87" s="39"/>
      <c r="C87" s="37"/>
      <c r="D87" s="37"/>
      <c r="E87" s="37"/>
      <c r="F87" s="37"/>
      <c r="G87" s="37"/>
      <c r="H87" s="37"/>
    </row>
    <row r="88" spans="1:8" ht="12.75">
      <c r="A88" s="39"/>
      <c r="B88" s="39"/>
      <c r="C88" s="37"/>
      <c r="D88" s="37"/>
      <c r="E88" s="37"/>
      <c r="F88" s="37"/>
      <c r="G88" s="37"/>
      <c r="H88" s="37"/>
    </row>
    <row r="89" spans="1:8" ht="12.75">
      <c r="A89" s="39"/>
      <c r="B89" s="39"/>
      <c r="C89" s="37"/>
      <c r="D89" s="37"/>
      <c r="E89" s="37"/>
      <c r="F89" s="37"/>
      <c r="G89" s="37"/>
      <c r="H89" s="37"/>
    </row>
    <row r="90" spans="1:8" ht="12.75">
      <c r="A90" s="39"/>
      <c r="B90" s="39"/>
      <c r="C90" s="37"/>
      <c r="D90" s="37"/>
      <c r="E90" s="37"/>
      <c r="F90" s="37"/>
      <c r="G90" s="37"/>
      <c r="H90" s="37"/>
    </row>
    <row r="91" spans="1:8" ht="15.75">
      <c r="A91" s="12"/>
      <c r="B91" s="12"/>
      <c r="C91" s="13"/>
      <c r="D91" s="13"/>
      <c r="E91" s="13"/>
      <c r="F91" s="14"/>
      <c r="G91" s="14"/>
      <c r="H91" s="14"/>
    </row>
    <row r="92" spans="1:8" ht="15.75">
      <c r="A92" s="56" t="s">
        <v>76</v>
      </c>
      <c r="B92" s="56"/>
      <c r="C92" s="56"/>
      <c r="E92" s="48" t="s">
        <v>77</v>
      </c>
      <c r="F92" s="48"/>
      <c r="G92" s="48"/>
      <c r="H92" s="48"/>
    </row>
    <row r="93" spans="1:8" ht="15.75">
      <c r="A93" s="57" t="s">
        <v>78</v>
      </c>
      <c r="B93" s="58"/>
      <c r="C93" s="58"/>
      <c r="E93" s="47" t="s">
        <v>79</v>
      </c>
      <c r="F93" s="47"/>
      <c r="G93" s="47"/>
      <c r="H93" s="47"/>
    </row>
    <row r="94" spans="1:8" ht="12.75">
      <c r="A94" s="15"/>
      <c r="B94" s="15"/>
      <c r="C94" s="38"/>
      <c r="D94" s="38"/>
      <c r="E94" s="38"/>
      <c r="F94" s="38"/>
      <c r="G94" s="38"/>
      <c r="H94" s="38"/>
    </row>
    <row r="95" spans="1:8" ht="12.75">
      <c r="A95" s="15"/>
      <c r="B95" s="15"/>
      <c r="C95" s="38"/>
      <c r="D95" s="38"/>
      <c r="E95" s="38"/>
      <c r="F95" s="38"/>
      <c r="G95" s="38"/>
      <c r="H95" s="38"/>
    </row>
    <row r="96" spans="1:8" ht="12.75">
      <c r="A96" s="15"/>
      <c r="B96" s="15"/>
      <c r="C96" s="38"/>
      <c r="D96" s="38"/>
      <c r="E96" s="38"/>
      <c r="F96" s="38"/>
      <c r="G96" s="38"/>
      <c r="H96" s="38"/>
    </row>
    <row r="97" spans="1:8" ht="12.75">
      <c r="A97" s="15"/>
      <c r="B97" s="15"/>
      <c r="C97" s="38"/>
      <c r="D97" s="38"/>
      <c r="E97" s="38"/>
      <c r="F97" s="38"/>
      <c r="G97" s="38"/>
      <c r="H97" s="38"/>
    </row>
    <row r="98" spans="1:8" ht="12.75">
      <c r="A98" s="15"/>
      <c r="B98" s="15"/>
      <c r="C98" s="38"/>
      <c r="D98" s="38"/>
      <c r="E98" s="38"/>
      <c r="F98" s="38"/>
      <c r="G98" s="38"/>
      <c r="H98" s="38"/>
    </row>
    <row r="99" spans="1:8" ht="15.75">
      <c r="A99" s="15"/>
      <c r="B99" s="48" t="s">
        <v>80</v>
      </c>
      <c r="C99" s="48"/>
      <c r="D99" s="48"/>
      <c r="E99" s="48"/>
      <c r="F99" s="48"/>
      <c r="G99" s="48"/>
      <c r="H99" s="48"/>
    </row>
    <row r="100" spans="1:8" ht="15.75">
      <c r="A100" s="15"/>
      <c r="B100" s="47" t="s">
        <v>81</v>
      </c>
      <c r="C100" s="47"/>
      <c r="D100" s="47"/>
      <c r="E100" s="47"/>
      <c r="F100" s="47"/>
      <c r="G100" s="47"/>
      <c r="H100" s="47"/>
    </row>
  </sheetData>
  <sheetProtection/>
  <mergeCells count="19">
    <mergeCell ref="F6:F7"/>
    <mergeCell ref="B99:H99"/>
    <mergeCell ref="B100:H100"/>
    <mergeCell ref="A77:H78"/>
    <mergeCell ref="A81:H82"/>
    <mergeCell ref="A92:C92"/>
    <mergeCell ref="E92:H92"/>
    <mergeCell ref="A93:C93"/>
    <mergeCell ref="E93:H93"/>
    <mergeCell ref="G6:G7"/>
    <mergeCell ref="B1:H1"/>
    <mergeCell ref="B2:H2"/>
    <mergeCell ref="B3:H3"/>
    <mergeCell ref="B4:H4"/>
    <mergeCell ref="C5:G5"/>
    <mergeCell ref="H5:H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2021-07-08T19:34:58Z</cp:lastPrinted>
  <dcterms:created xsi:type="dcterms:W3CDTF">2016-10-11T20:13:05Z</dcterms:created>
  <dcterms:modified xsi:type="dcterms:W3CDTF">2021-07-08T19:41:33Z</dcterms:modified>
  <cp:category/>
  <cp:version/>
  <cp:contentType/>
  <cp:contentStatus/>
</cp:coreProperties>
</file>